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H:\1819 Public Consumption\FY19 Durham Projects\"/>
    </mc:Choice>
  </mc:AlternateContent>
  <bookViews>
    <workbookView xWindow="0" yWindow="0" windowWidth="18870" windowHeight="9105"/>
  </bookViews>
  <sheets>
    <sheet name="VP by Access" sheetId="1" r:id="rId1"/>
  </sheets>
  <externalReferences>
    <externalReference r:id="rId2"/>
  </externalReferences>
  <definedNames>
    <definedName name="_xlnm._FilterDatabase" localSheetId="0" hidden="1">'VP by Access'!$X$3:$X$12</definedName>
    <definedName name="Added_notes_as_appropriate" localSheetId="0">'VP by Access'!$F$14</definedName>
    <definedName name="End_Date" localSheetId="0">'VP by Access'!$D$14</definedName>
    <definedName name="KPI_a" localSheetId="0">'VP by Access'!$B$48&amp;'VP by Access'!$D$48</definedName>
    <definedName name="KPI_a">'[1]TS by Access '!$B$48&amp;'[1]TS by Access '!$D$48</definedName>
    <definedName name="KPI_b" localSheetId="0">'VP by Access'!$B$49&amp;'VP by Access'!$D$49</definedName>
    <definedName name="KPI_b">'[1]TS by Access '!$B$49&amp;'[1]TS by Access '!$D$49</definedName>
    <definedName name="KPI_c" localSheetId="0">'VP by Access'!$B$50&amp;'VP by Access'!$D$50</definedName>
    <definedName name="KPI_c">'[1]TS by Access '!$B$50&amp;'[1]TS by Access '!$D$50</definedName>
    <definedName name="_xlnm.Print_Area" localSheetId="0">'VP by Access'!$A$1:$K$148</definedName>
    <definedName name="Project_Name" localSheetId="0">'VP by Access'!$B$11</definedName>
    <definedName name="Requesting_Agency" localSheetId="0">'VP by Access'!$D$11</definedName>
    <definedName name="Start_Date" localSheetId="0">'VP by Access'!$B$14</definedName>
    <definedName name="Z_A57ED495_A8F1_41AA_920B_D492B709C260_.wvu.FilterData" localSheetId="0" hidden="1">'VP by Access'!$X$3:$X$12</definedName>
    <definedName name="Z_A57ED495_A8F1_41AA_920B_D492B709C260_.wvu.PrintArea" localSheetId="0" hidden="1">'VP by Access'!$A$1:$K$148</definedName>
    <definedName name="Z_A57ED495_A8F1_41AA_920B_D492B709C260_.wvu.Rows" localSheetId="0" hidden="1">'VP by Access'!$60:$75,'VP by Access'!$77:$79,'VP by Access'!$93:$96,'VP by Access'!$108:$128</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2" i="1" l="1"/>
  <c r="D48" i="1"/>
  <c r="D49" i="1"/>
  <c r="D91" i="1"/>
  <c r="E91" i="1"/>
  <c r="F91" i="1"/>
  <c r="G91" i="1"/>
  <c r="H91" i="1"/>
  <c r="I91" i="1"/>
  <c r="J93" i="1"/>
  <c r="J94" i="1"/>
  <c r="J95" i="1"/>
  <c r="J96" i="1"/>
  <c r="J98" i="1"/>
  <c r="J99" i="1"/>
  <c r="J100" i="1"/>
  <c r="D101" i="1"/>
  <c r="J101" i="1" s="1"/>
  <c r="E101" i="1"/>
  <c r="F101" i="1"/>
  <c r="G101" i="1"/>
  <c r="H101" i="1"/>
  <c r="I101" i="1"/>
  <c r="G112" i="1"/>
  <c r="F113" i="1" s="1"/>
  <c r="H112" i="1"/>
  <c r="I112" i="1"/>
  <c r="F114" i="1"/>
  <c r="G114" i="1"/>
  <c r="J114" i="1" s="1"/>
  <c r="H114" i="1"/>
  <c r="I114" i="1" s="1"/>
  <c r="F116" i="1"/>
  <c r="F118" i="1" s="1"/>
  <c r="F123" i="1" s="1"/>
  <c r="G116" i="1"/>
  <c r="H116" i="1" s="1"/>
  <c r="F117" i="1"/>
  <c r="G117" i="1"/>
  <c r="H117" i="1" s="1"/>
  <c r="I117" i="1" s="1"/>
  <c r="D118" i="1"/>
  <c r="E118" i="1"/>
  <c r="E123" i="1" s="1"/>
  <c r="E127" i="1" s="1"/>
  <c r="E92" i="1" s="1"/>
  <c r="E102" i="1" s="1"/>
  <c r="F119" i="1"/>
  <c r="G119" i="1"/>
  <c r="H119" i="1"/>
  <c r="I119" i="1" s="1"/>
  <c r="F120" i="1"/>
  <c r="G120" i="1"/>
  <c r="H120" i="1"/>
  <c r="I120" i="1" s="1"/>
  <c r="F121" i="1"/>
  <c r="G121" i="1"/>
  <c r="H121" i="1"/>
  <c r="I121" i="1" s="1"/>
  <c r="F122" i="1"/>
  <c r="G122" i="1"/>
  <c r="H122" i="1"/>
  <c r="I122" i="1" s="1"/>
  <c r="F124" i="1"/>
  <c r="G124" i="1" s="1"/>
  <c r="F125" i="1"/>
  <c r="G125" i="1"/>
  <c r="H125" i="1"/>
  <c r="I125" i="1" s="1"/>
  <c r="F126" i="1"/>
  <c r="G126" i="1"/>
  <c r="H126" i="1" s="1"/>
  <c r="I126" i="1" s="1"/>
  <c r="J133" i="1"/>
  <c r="J134" i="1"/>
  <c r="J139" i="1" s="1"/>
  <c r="J135" i="1"/>
  <c r="J136" i="1"/>
  <c r="J137" i="1"/>
  <c r="J138" i="1"/>
  <c r="D139" i="1"/>
  <c r="E139" i="1"/>
  <c r="F139" i="1"/>
  <c r="G139" i="1"/>
  <c r="H139" i="1"/>
  <c r="I139" i="1"/>
  <c r="H124" i="1" l="1"/>
  <c r="I124" i="1" s="1"/>
  <c r="G113" i="1"/>
  <c r="F127" i="1"/>
  <c r="F92" i="1" s="1"/>
  <c r="F102" i="1" s="1"/>
  <c r="H118" i="1"/>
  <c r="H123" i="1" s="1"/>
  <c r="I116" i="1"/>
  <c r="I118" i="1" s="1"/>
  <c r="I123" i="1" s="1"/>
  <c r="J125" i="1"/>
  <c r="J126" i="1"/>
  <c r="D123" i="1"/>
  <c r="G118" i="1"/>
  <c r="G123" i="1" s="1"/>
  <c r="J123" i="1" l="1"/>
  <c r="D127" i="1"/>
  <c r="J118" i="1"/>
  <c r="J124" i="1"/>
  <c r="G127" i="1"/>
  <c r="G92" i="1" s="1"/>
  <c r="G102" i="1" s="1"/>
  <c r="H113" i="1"/>
  <c r="I113" i="1" l="1"/>
  <c r="I127" i="1" s="1"/>
  <c r="I92" i="1" s="1"/>
  <c r="I102" i="1" s="1"/>
  <c r="H127" i="1"/>
  <c r="H92" i="1" s="1"/>
  <c r="H102" i="1" s="1"/>
  <c r="D102" i="1"/>
  <c r="J14" i="1"/>
  <c r="F14" i="1" s="1"/>
  <c r="J92" i="1" l="1"/>
  <c r="J102" i="1" s="1"/>
  <c r="J113" i="1"/>
  <c r="J127" i="1" s="1"/>
  <c r="J15" i="1"/>
  <c r="J11" i="1" l="1"/>
  <c r="J12" i="1"/>
</calcChain>
</file>

<file path=xl/sharedStrings.xml><?xml version="1.0" encoding="utf-8"?>
<sst xmlns="http://schemas.openxmlformats.org/spreadsheetml/2006/main" count="236" uniqueCount="206">
  <si>
    <t>Please state any assumption(s) used to calculate the capital and operating dollars and revenues shown above.</t>
  </si>
  <si>
    <t>F.5</t>
  </si>
  <si>
    <t>Assumptions for Costs and Revenues Above:</t>
  </si>
  <si>
    <t>TOTAL CAPITAL COSTS</t>
  </si>
  <si>
    <t>Other (Describe)</t>
  </si>
  <si>
    <t xml:space="preserve"> Equipment</t>
  </si>
  <si>
    <t xml:space="preserve"> Construction -  Implementation</t>
  </si>
  <si>
    <t xml:space="preserve"> Design &amp; Engineering</t>
  </si>
  <si>
    <t xml:space="preserve"> Land - Right of Way</t>
  </si>
  <si>
    <t xml:space="preserve"> Feasibility or Other Studies</t>
  </si>
  <si>
    <t>Total</t>
  </si>
  <si>
    <t>FY24</t>
  </si>
  <si>
    <t>FY23</t>
  </si>
  <si>
    <t>FY22</t>
  </si>
  <si>
    <t>FY21</t>
  </si>
  <si>
    <t>FY20</t>
  </si>
  <si>
    <t>FY19</t>
  </si>
  <si>
    <t>CAPITAL COSTS</t>
  </si>
  <si>
    <t xml:space="preserve">Cost Break Down of Project Request </t>
  </si>
  <si>
    <t>Transit Capital Development: Estimated appropriations to support contractual commitments and other expenses related to proposed capital projects.</t>
  </si>
  <si>
    <t>F.4</t>
  </si>
  <si>
    <t>TOTAL OPERATING COSTS</t>
  </si>
  <si>
    <t>Subtotal: Bus Operations</t>
  </si>
  <si>
    <t xml:space="preserve">       Other -Bus (Describe)</t>
  </si>
  <si>
    <t xml:space="preserve">        Park &amp; Ride Lease</t>
  </si>
  <si>
    <t xml:space="preserve">        Bus Leases </t>
  </si>
  <si>
    <t>Estimated Operating Cost</t>
  </si>
  <si>
    <t xml:space="preserve">        Cost per Hour </t>
  </si>
  <si>
    <t xml:space="preserve">        Estimated Hours </t>
  </si>
  <si>
    <t xml:space="preserve">   Bus Operations:  </t>
  </si>
  <si>
    <t xml:space="preserve">   Contracts </t>
  </si>
  <si>
    <t xml:space="preserve">   Salary &amp; Fringes </t>
  </si>
  <si>
    <t xml:space="preserve">Growth Factors </t>
  </si>
  <si>
    <t>OPERATING COSTS</t>
  </si>
  <si>
    <t>Enter FY 2019 and the estimated annualized cost in FY 2020 using the 2.5% growth factor, if applicable.  The spreadsheet will calculate 2021 and beyond by 2.5%.  If your project is not expected to have recurring costs in FY 2021 and/or beyond, delete the calculation(s) in columns E-H.</t>
  </si>
  <si>
    <t xml:space="preserve">Transit Operations: Estimated appropriations to support expenses.  </t>
  </si>
  <si>
    <t>F.3</t>
  </si>
  <si>
    <t>[Please fill this column if your project is a existing approved project from FY18 work plan.]</t>
  </si>
  <si>
    <t>No</t>
  </si>
  <si>
    <t>Please provide Total YTD expenditure reimbursed on the project (including anticipated reimbursement in FY18):</t>
  </si>
  <si>
    <t>YES</t>
  </si>
  <si>
    <t>Historic Triangle Transit District reimbursement: Any prior reimbursement proposed on the project?</t>
  </si>
  <si>
    <t>F.2</t>
  </si>
  <si>
    <t>TOTAL Funding</t>
  </si>
  <si>
    <t>Subtotal Other</t>
  </si>
  <si>
    <t xml:space="preserve">  Other (Describe)</t>
  </si>
  <si>
    <t xml:space="preserve">   State </t>
  </si>
  <si>
    <t xml:space="preserve">   Federal</t>
  </si>
  <si>
    <t>Other Revenue</t>
  </si>
  <si>
    <t>5% Vehicle Rental Tax</t>
  </si>
  <si>
    <t>$3 Vehicle Registration fee</t>
  </si>
  <si>
    <t>$7 Vehicle Registration fee</t>
  </si>
  <si>
    <t>1/2 Cent Sales Tax</t>
  </si>
  <si>
    <t xml:space="preserve">   Durham County Tax Revenue</t>
  </si>
  <si>
    <t>Tax District Funding</t>
  </si>
  <si>
    <t xml:space="preserve">Revenue </t>
  </si>
  <si>
    <t>If there are other revenues besides Durham - Orange County Tax Revenue to support this request, please enter the anticipated revenue amounts next to the appropriate funding source for each fiscal year shown below.</t>
  </si>
  <si>
    <t xml:space="preserve">Estimated Project Revenues:  </t>
  </si>
  <si>
    <t>F.1</t>
  </si>
  <si>
    <t>Finance Estimates</t>
  </si>
  <si>
    <t>List any other relevant information not addressed.</t>
  </si>
  <si>
    <t>P.5</t>
  </si>
  <si>
    <r>
      <t xml:space="preserve">Administration: Describe proposed responsibilities and duties for new position requests. 
</t>
    </r>
    <r>
      <rPr>
        <i/>
        <sz val="11"/>
        <color theme="1" tint="0.249977111117893"/>
        <rFont val="Calibri"/>
        <family val="2"/>
        <scheme val="minor"/>
      </rPr>
      <t>Provide each major intended function, and the percentage of time devoted to each function.</t>
    </r>
  </si>
  <si>
    <t>A.1</t>
  </si>
  <si>
    <t>Administration Projects</t>
  </si>
  <si>
    <t>If this is an expansion project, which organization will operate this expansion and how will it improve services?</t>
  </si>
  <si>
    <t>OP.3</t>
  </si>
  <si>
    <t>g) Revenue Hours</t>
  </si>
  <si>
    <t>f)  Major Market Destinations Served</t>
  </si>
  <si>
    <t>e)  Geographic Termini</t>
  </si>
  <si>
    <t xml:space="preserve">d)  Assets Used </t>
  </si>
  <si>
    <t>c)  Frequency</t>
  </si>
  <si>
    <t xml:space="preserve">b)  Span </t>
  </si>
  <si>
    <t xml:space="preserve">a)  Target Start Date </t>
  </si>
  <si>
    <t>OO-Specify</t>
  </si>
  <si>
    <t>For bus operating projects, please provide:</t>
  </si>
  <si>
    <t>OP.2</t>
  </si>
  <si>
    <t>CO-Specify</t>
  </si>
  <si>
    <t>VP-Specify</t>
  </si>
  <si>
    <t>VP-Receive, inspect and accept buses</t>
  </si>
  <si>
    <t>Operating service: how can outcomes be measured once operations are underway?</t>
  </si>
  <si>
    <t>OP.1</t>
  </si>
  <si>
    <t>VP-Order/Release PO for Vehicles (bus or other)</t>
  </si>
  <si>
    <t>VP-Request Quote and request Board Approval</t>
  </si>
  <si>
    <t>Operating Projects</t>
  </si>
  <si>
    <t>TS-Specify</t>
  </si>
  <si>
    <t>TS-Revenue Hours of Service Provided</t>
  </si>
  <si>
    <t>Outcomes may be measured monthly through data provided from the daily trip reports.</t>
  </si>
  <si>
    <t>TS-Passengers per Hour</t>
  </si>
  <si>
    <t xml:space="preserve">Capital projects: how can outcomes be measured once this project is built/implemented?  </t>
  </si>
  <si>
    <t>CP.1</t>
  </si>
  <si>
    <t>TS-Average Daily Ridership</t>
  </si>
  <si>
    <t>CD-Specify</t>
  </si>
  <si>
    <t>Capital Projects</t>
  </si>
  <si>
    <t>CD-Construction Completion</t>
  </si>
  <si>
    <t>CD-Project Development</t>
  </si>
  <si>
    <t>CD-Construction Start</t>
  </si>
  <si>
    <t>Project Monitoring Details</t>
  </si>
  <si>
    <t>CD-Right-of-Way Acquisition</t>
  </si>
  <si>
    <t>OO</t>
  </si>
  <si>
    <t>AD-Specify</t>
  </si>
  <si>
    <t>CO</t>
  </si>
  <si>
    <t>c)</t>
  </si>
  <si>
    <t>AD-Contract Completion</t>
  </si>
  <si>
    <t>VP</t>
  </si>
  <si>
    <t>b)</t>
  </si>
  <si>
    <t>AD-Contract Start</t>
  </si>
  <si>
    <t>TS</t>
  </si>
  <si>
    <t>a)</t>
  </si>
  <si>
    <t xml:space="preserve">AD-Issue of RFP </t>
  </si>
  <si>
    <t>CD</t>
  </si>
  <si>
    <t xml:space="preserve"> Key Performance Indicators (deliverables) while this project is in progress. These performance measures will be reported quarterly. </t>
  </si>
  <si>
    <t>DO.5</t>
  </si>
  <si>
    <t>AD-Hire Date</t>
  </si>
  <si>
    <t>AD</t>
  </si>
  <si>
    <t xml:space="preserve">If this request is not funded efforts to seek federal programs and  County funds will be initiated. </t>
  </si>
  <si>
    <t>What is your plan if the request is not funded?</t>
  </si>
  <si>
    <t>DO.4</t>
  </si>
  <si>
    <t>As the sytem grows, there is additional need for accessible vans to support the service.  For the exisitng fleet the growing demand adds more usage and to address the needs for expansion vehicles.</t>
  </si>
  <si>
    <t>Existing Service</t>
  </si>
  <si>
    <t xml:space="preserve">How is this project related to projected demand for future services? </t>
  </si>
  <si>
    <t>Expansion Service</t>
  </si>
  <si>
    <t xml:space="preserve">Is this an expansion or existing service (if applicable)? </t>
  </si>
  <si>
    <t>DO.3</t>
  </si>
  <si>
    <t xml:space="preserve">If no, use the space below to describe the reason for inclusion of this project in addition to projects and services included in the Durham - Orange Transit Plan or in lieu of projects and services included in the Adopted Plan?  </t>
  </si>
  <si>
    <t xml:space="preserve">Was this project evaluated in the Adopted Durham or Orange Transit Plans? </t>
  </si>
  <si>
    <t>DO.2</t>
  </si>
  <si>
    <t>Which fund is this project being proposed for?</t>
  </si>
  <si>
    <t>DO.1</t>
  </si>
  <si>
    <t>Durham &amp; Orange</t>
  </si>
  <si>
    <t>Orange</t>
  </si>
  <si>
    <t>Durham</t>
  </si>
  <si>
    <t xml:space="preserve"> Durham Transit Plan - Orange Transit Plan</t>
  </si>
  <si>
    <t>One-Time</t>
  </si>
  <si>
    <t>Recurring</t>
  </si>
  <si>
    <t xml:space="preserve">Please select whether a recurring or one-time request: </t>
  </si>
  <si>
    <t>P.4</t>
  </si>
  <si>
    <t>Capital Other</t>
  </si>
  <si>
    <t>Capital Vehicle Acquisition</t>
  </si>
  <si>
    <t>Please select the appropriate project classification(s):</t>
  </si>
  <si>
    <t>P.3</t>
  </si>
  <si>
    <t>Capital Development</t>
  </si>
  <si>
    <t>Purchase of Service (POS)</t>
  </si>
  <si>
    <t>Is this project Operating, Capital or Both</t>
  </si>
  <si>
    <t>P.2</t>
  </si>
  <si>
    <t>Operating - Other</t>
  </si>
  <si>
    <t>Operating - Administration</t>
  </si>
  <si>
    <t>Safety, Enhanced features and quality of new and upgraded vehicles.</t>
  </si>
  <si>
    <t>Seniors, veterans, rural general public, disabled, dialysis patients, workers</t>
  </si>
  <si>
    <t>Durham County</t>
  </si>
  <si>
    <t>Both</t>
  </si>
  <si>
    <t>What are the key benefits?</t>
  </si>
  <si>
    <t>Who will this Project serve?</t>
  </si>
  <si>
    <t>Project Location:</t>
  </si>
  <si>
    <t>Capital</t>
  </si>
  <si>
    <r>
      <t>Where is this project located, who will this project serve and what are the key benefits?</t>
    </r>
    <r>
      <rPr>
        <i/>
        <sz val="11"/>
        <color theme="1" tint="0.249977111117893"/>
        <rFont val="Calibri"/>
        <family val="2"/>
        <scheme val="minor"/>
      </rPr>
      <t xml:space="preserve"> (Ex. Improve Transit efficiency, levels of service, etc.)</t>
    </r>
  </si>
  <si>
    <t>P.1</t>
  </si>
  <si>
    <t>Operating</t>
  </si>
  <si>
    <t>Project Profile</t>
  </si>
  <si>
    <t xml:space="preserve"> </t>
  </si>
  <si>
    <t>Project Description</t>
  </si>
  <si>
    <t>Project Cost</t>
  </si>
  <si>
    <t>Current Year</t>
  </si>
  <si>
    <t>TTD Estimated Capital Cost</t>
  </si>
  <si>
    <t>FY19 Request</t>
  </si>
  <si>
    <t>Estimated Completion</t>
  </si>
  <si>
    <t xml:space="preserve">Estimated Start Date </t>
  </si>
  <si>
    <t>Lathomas @dconc.gov</t>
  </si>
  <si>
    <t>Linda Thomas</t>
  </si>
  <si>
    <t>Durham County ACCESS</t>
  </si>
  <si>
    <t>OTH</t>
  </si>
  <si>
    <t xml:space="preserve">TTD Estimated Operating Cost </t>
  </si>
  <si>
    <t xml:space="preserve">Project Contact </t>
  </si>
  <si>
    <t xml:space="preserve">Requesting Agency </t>
  </si>
  <si>
    <t xml:space="preserve">Project Name </t>
  </si>
  <si>
    <t>TOC</t>
  </si>
  <si>
    <t>OPT</t>
  </si>
  <si>
    <r>
      <t xml:space="preserve">Provide responses to </t>
    </r>
    <r>
      <rPr>
        <b/>
        <i/>
        <u/>
        <sz val="11"/>
        <color theme="1" tint="0.249977111117893"/>
        <rFont val="Calibri"/>
        <family val="2"/>
        <scheme val="minor"/>
      </rPr>
      <t>EACH</t>
    </r>
    <r>
      <rPr>
        <b/>
        <sz val="11"/>
        <color theme="1" tint="0.249977111117893"/>
        <rFont val="Calibri"/>
        <family val="2"/>
        <scheme val="minor"/>
      </rPr>
      <t xml:space="preserve"> of the questions below.  Answer the questions as fully as possible.  Enter Non-Applicable (N/A) as appropriate.  </t>
    </r>
  </si>
  <si>
    <t>MPO</t>
  </si>
  <si>
    <t xml:space="preserve">Project Business Case </t>
  </si>
  <si>
    <t>FY 2023</t>
  </si>
  <si>
    <t>GOT</t>
  </si>
  <si>
    <t>[Unique Number]</t>
  </si>
  <si>
    <t>FY 2022</t>
  </si>
  <si>
    <t>DCO</t>
  </si>
  <si>
    <t>[Project Type]</t>
  </si>
  <si>
    <t>FY 2021</t>
  </si>
  <si>
    <t>DCI</t>
  </si>
  <si>
    <t xml:space="preserve">[Three letter Agency] </t>
  </si>
  <si>
    <t>FY 2020</t>
  </si>
  <si>
    <t>CHT</t>
  </si>
  <si>
    <t>Project Request</t>
  </si>
  <si>
    <t xml:space="preserve">Unique Request ID: 
[FY Project Start year] </t>
  </si>
  <si>
    <t>FY 2019</t>
  </si>
  <si>
    <t>Number</t>
  </si>
  <si>
    <t>Project Type</t>
  </si>
  <si>
    <t>Agency</t>
  </si>
  <si>
    <t>FY</t>
  </si>
  <si>
    <t>Form Output</t>
  </si>
  <si>
    <t>Durham Transit Work Plan</t>
  </si>
  <si>
    <t>Do Not Delete</t>
  </si>
  <si>
    <t>FY START DATE</t>
  </si>
  <si>
    <t>Triangle Tax District</t>
  </si>
  <si>
    <r>
      <t xml:space="preserve"> Project ID#</t>
    </r>
    <r>
      <rPr>
        <sz val="11"/>
        <color theme="1" tint="0.249977111117893"/>
        <rFont val="Calibri"/>
        <family val="2"/>
        <scheme val="minor"/>
      </rPr>
      <t xml:space="preserve"> </t>
    </r>
  </si>
  <si>
    <r>
      <t xml:space="preserve">Durham County ACCESS Purchase of Service Program request funds to support the purchase of lift equipped vehicles for the demand response program.  Buses  will replace and add capacity-- therefore improving and increasing  the mobility of seniors, disabled, rural general public and for residents that are vulnerable.  The service will provide trips primarily for medical purposes, work and senior day programs.  Durham County residents will benefit with the enhanced capacity to meet the growing needs of these purposes.  
</t>
    </r>
    <r>
      <rPr>
        <b/>
        <sz val="11"/>
        <color theme="1" tint="0.249977111117893"/>
        <rFont val="Calibri"/>
        <family val="2"/>
        <scheme val="minor"/>
      </rPr>
      <t>SWG Admin Note: This request is for approximately 3 LTV vehicles, appx. $60K Each.  Cash Flow in FY19 for VP has been maximized</t>
    </r>
  </si>
  <si>
    <t>Durham County ACCESS Vehicles</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</si>
</sst>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44" formatCode="_(&quot;$&quot;* #,##0.00_);_(&quot;$&quot;* \(#,##0.00\);_(&quot;$&quot;* &quot;-&quot;??_);_(@_)"/>
    <numFmt numFmtId="43" formatCode="_(* #,##0.00_);_(* \(#,##0.00\);_(* &quot;-&quot;??_);_(@_)"/>
    <numFmt numFmtId="164" formatCode="_(&quot;$&quot;* #,##0_);_(&quot;$&quot;* \(#,##0\);_(&quot;$&quot;* &quot;-&quot;??_);_(@_)"/>
    <numFmt numFmtId="165" formatCode="_(* #,##0_);_(* \(#,##0\);_(* &quot;-&quot;??_);_(@_)"/>
    <numFmt numFmtId="166" formatCode="00"/>
    <numFmt numFmtId="167" formatCode="[$-409]mmmm\ d\,\ yyyy;@"/>
    <numFmt numFmtId="168" formatCode="000"/>
  </numFmts>
  <fonts count="27" x14ac:knownFonts="1">
    <font>
      <sz val="12"/>
      <color theme="1"/>
      <name val="Times New Roman"/>
      <family val="2"/>
    </font>
    <font>
      <sz val="11"/>
      <color theme="1"/>
      <name val="Calibri"/>
      <family val="2"/>
      <scheme val="minor"/>
    </font>
    <font>
      <b/>
      <sz val="11"/>
      <color theme="0"/>
      <name val="Calibri"/>
      <family val="2"/>
      <scheme val="minor"/>
    </font>
    <font>
      <sz val="11"/>
      <color rgb="FFFF0000"/>
      <name val="Calibri"/>
      <family val="2"/>
      <scheme val="minor"/>
    </font>
    <font>
      <b/>
      <sz val="11"/>
      <color theme="1"/>
      <name val="Calibri"/>
      <family val="2"/>
      <scheme val="minor"/>
    </font>
    <font>
      <sz val="11"/>
      <color theme="0"/>
      <name val="Calibri"/>
      <family val="2"/>
      <scheme val="minor"/>
    </font>
    <font>
      <sz val="12"/>
      <color theme="1"/>
      <name val="Times New Roman"/>
      <family val="2"/>
    </font>
    <font>
      <sz val="11"/>
      <color theme="1" tint="0.34998626667073579"/>
      <name val="Calibri"/>
      <family val="2"/>
      <scheme val="minor"/>
    </font>
    <font>
      <sz val="11"/>
      <color theme="1" tint="0.249977111117893"/>
      <name val="Calibri"/>
      <family val="2"/>
      <scheme val="minor"/>
    </font>
    <font>
      <sz val="8"/>
      <color theme="1" tint="0.249977111117893"/>
      <name val="Calibri"/>
      <family val="2"/>
      <scheme val="minor"/>
    </font>
    <font>
      <b/>
      <sz val="11"/>
      <color theme="1" tint="0.249977111117893"/>
      <name val="Calibri"/>
      <family val="2"/>
      <scheme val="minor"/>
    </font>
    <font>
      <b/>
      <i/>
      <sz val="11"/>
      <color theme="1" tint="0.249977111117893"/>
      <name val="Calibri"/>
      <family val="2"/>
      <scheme val="minor"/>
    </font>
    <font>
      <i/>
      <sz val="9"/>
      <color theme="1" tint="0.249977111117893"/>
      <name val="Calibri"/>
      <family val="2"/>
      <scheme val="minor"/>
    </font>
    <font>
      <i/>
      <sz val="10"/>
      <color theme="1" tint="0.249977111117893"/>
      <name val="Calibri"/>
      <family val="2"/>
      <scheme val="minor"/>
    </font>
    <font>
      <sz val="20"/>
      <color theme="0"/>
      <name val="Calibri"/>
      <family val="2"/>
      <scheme val="minor"/>
    </font>
    <font>
      <sz val="20"/>
      <color theme="1" tint="0.249977111117893"/>
      <name val="Calibri"/>
      <family val="2"/>
      <scheme val="minor"/>
    </font>
    <font>
      <b/>
      <sz val="20"/>
      <color theme="0"/>
      <name val="Calibri"/>
      <family val="2"/>
      <scheme val="minor"/>
    </font>
    <font>
      <b/>
      <sz val="11"/>
      <name val="Calibri"/>
      <family val="2"/>
      <scheme val="minor"/>
    </font>
    <font>
      <i/>
      <sz val="11"/>
      <color theme="1" tint="0.249977111117893"/>
      <name val="Calibri"/>
      <family val="2"/>
      <scheme val="minor"/>
    </font>
    <font>
      <b/>
      <sz val="12"/>
      <color theme="1" tint="0.249977111117893"/>
      <name val="Calibri"/>
      <family val="2"/>
      <scheme val="minor"/>
    </font>
    <font>
      <sz val="11"/>
      <color indexed="63"/>
      <name val="Calibri"/>
      <family val="2"/>
      <scheme val="minor"/>
    </font>
    <font>
      <b/>
      <sz val="11"/>
      <color indexed="63"/>
      <name val="Calibri"/>
      <family val="2"/>
      <scheme val="minor"/>
    </font>
    <font>
      <b/>
      <i/>
      <u/>
      <sz val="11"/>
      <color theme="1" tint="0.249977111117893"/>
      <name val="Calibri"/>
      <family val="2"/>
      <scheme val="minor"/>
    </font>
    <font>
      <sz val="7"/>
      <color theme="0"/>
      <name val="Arial Narrow"/>
      <family val="2"/>
    </font>
    <font>
      <b/>
      <sz val="13"/>
      <color theme="1" tint="0.249977111117893"/>
      <name val="Calibri"/>
      <family val="2"/>
      <scheme val="minor"/>
    </font>
    <font>
      <b/>
      <sz val="14"/>
      <color theme="1"/>
      <name val="Calibri"/>
      <family val="2"/>
      <scheme val="minor"/>
    </font>
    <font>
      <sz val="8"/>
      <color rgb="FF000000"/>
      <name val="Segoe UI"/>
      <family val="2"/>
    </font>
  </fonts>
  <fills count="5">
    <fill>
      <patternFill patternType="none"/>
    </fill>
    <fill>
      <patternFill patternType="gray125"/>
    </fill>
    <fill>
      <patternFill patternType="solid">
        <fgColor theme="0" tint="-4.9989318521683403E-2"/>
        <bgColor indexed="64"/>
      </patternFill>
    </fill>
    <fill>
      <patternFill patternType="solid">
        <fgColor theme="4" tint="0.59999389629810485"/>
        <bgColor indexed="64"/>
      </patternFill>
    </fill>
    <fill>
      <patternFill patternType="solid">
        <fgColor theme="4" tint="0.79998168889431442"/>
        <bgColor indexed="64"/>
      </patternFill>
    </fill>
  </fills>
  <borders count="39">
    <border>
      <left/>
      <right/>
      <top/>
      <bottom/>
      <diagonal/>
    </border>
    <border>
      <left/>
      <right style="thin">
        <color theme="2" tint="-0.24994659260841701"/>
      </right>
      <top style="thin">
        <color theme="2" tint="-0.24994659260841701"/>
      </top>
      <bottom style="thin">
        <color theme="2" tint="-0.24994659260841701"/>
      </bottom>
      <diagonal/>
    </border>
    <border>
      <left/>
      <right/>
      <top style="thin">
        <color theme="2" tint="-0.24994659260841701"/>
      </top>
      <bottom style="thin">
        <color theme="2" tint="-0.24994659260841701"/>
      </bottom>
      <diagonal/>
    </border>
    <border>
      <left style="thin">
        <color theme="2" tint="-0.24994659260841701"/>
      </left>
      <right/>
      <top style="thin">
        <color theme="2" tint="-0.24994659260841701"/>
      </top>
      <bottom style="thin">
        <color theme="2" tint="-0.24994659260841701"/>
      </bottom>
      <diagonal/>
    </border>
    <border>
      <left style="thin">
        <color theme="2" tint="-0.24994659260841701"/>
      </left>
      <right style="thin">
        <color theme="2" tint="-0.24994659260841701"/>
      </right>
      <top style="thin">
        <color theme="2" tint="-0.24994659260841701"/>
      </top>
      <bottom style="double">
        <color theme="2" tint="-0.24994659260841701"/>
      </bottom>
      <diagonal/>
    </border>
    <border>
      <left style="thin">
        <color theme="2" tint="-0.24994659260841701"/>
      </left>
      <right style="thin">
        <color theme="2" tint="-0.24994659260841701"/>
      </right>
      <top style="thin">
        <color theme="2" tint="-0.24994659260841701"/>
      </top>
      <bottom style="thin">
        <color theme="2" tint="-0.24994659260841701"/>
      </bottom>
      <diagonal/>
    </border>
    <border>
      <left style="thin">
        <color theme="2" tint="-0.24994659260841701"/>
      </left>
      <right style="thin">
        <color theme="2" tint="-0.24994659260841701"/>
      </right>
      <top style="thin">
        <color theme="2" tint="-0.24994659260841701"/>
      </top>
      <bottom/>
      <diagonal/>
    </border>
    <border>
      <left style="thin">
        <color indexed="64"/>
      </left>
      <right/>
      <top/>
      <bottom/>
      <diagonal/>
    </border>
    <border>
      <left style="thin">
        <color theme="2" tint="-0.24994659260841701"/>
      </left>
      <right style="thin">
        <color theme="2" tint="-0.24994659260841701"/>
      </right>
      <top/>
      <bottom style="thin">
        <color theme="2" tint="-0.24994659260841701"/>
      </bottom>
      <diagonal/>
    </border>
    <border>
      <left style="thin">
        <color theme="2" tint="-0.24994659260841701"/>
      </left>
      <right style="thin">
        <color theme="2" tint="-0.24994659260841701"/>
      </right>
      <top style="medium">
        <color theme="2" tint="-0.24994659260841701"/>
      </top>
      <bottom style="medium">
        <color theme="2" tint="-0.24994659260841701"/>
      </bottom>
      <diagonal/>
    </border>
    <border>
      <left style="thin">
        <color indexed="64"/>
      </left>
      <right style="thin">
        <color indexed="64"/>
      </right>
      <top style="thin">
        <color indexed="64"/>
      </top>
      <bottom style="thin">
        <color indexed="64"/>
      </bottom>
      <diagonal/>
    </border>
    <border>
      <left style="thin">
        <color theme="2" tint="-0.24994659260841701"/>
      </left>
      <right style="thin">
        <color indexed="64"/>
      </right>
      <top style="thin">
        <color theme="2" tint="-0.24994659260841701"/>
      </top>
      <bottom style="thin">
        <color indexed="64"/>
      </bottom>
      <diagonal/>
    </border>
    <border>
      <left style="thin">
        <color theme="2" tint="-0.24994659260841701"/>
      </left>
      <right style="thin">
        <color theme="2" tint="-0.24994659260841701"/>
      </right>
      <top style="thin">
        <color theme="2" tint="-0.24994659260841701"/>
      </top>
      <bottom style="thin">
        <color indexed="64"/>
      </bottom>
      <diagonal/>
    </border>
    <border>
      <left style="thin">
        <color indexed="64"/>
      </left>
      <right style="thin">
        <color theme="2" tint="-0.24994659260841701"/>
      </right>
      <top style="thin">
        <color theme="2" tint="-0.24994659260841701"/>
      </top>
      <bottom style="thin">
        <color indexed="64"/>
      </bottom>
      <diagonal/>
    </border>
    <border>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
      <left style="thin">
        <color theme="2" tint="-0.24994659260841701"/>
      </left>
      <right style="thin">
        <color indexed="64"/>
      </right>
      <top style="thin">
        <color indexed="64"/>
      </top>
      <bottom style="thin">
        <color indexed="64"/>
      </bottom>
      <diagonal/>
    </border>
    <border>
      <left style="thin">
        <color theme="2" tint="-0.24994659260841701"/>
      </left>
      <right style="thin">
        <color theme="2" tint="-0.24994659260841701"/>
      </right>
      <top style="thin">
        <color indexed="64"/>
      </top>
      <bottom style="thin">
        <color indexed="64"/>
      </bottom>
      <diagonal/>
    </border>
    <border>
      <left style="thin">
        <color indexed="64"/>
      </left>
      <right style="thin">
        <color theme="2" tint="-0.24994659260841701"/>
      </right>
      <top style="thin">
        <color indexed="64"/>
      </top>
      <bottom style="thin">
        <color indexed="64"/>
      </bottom>
      <diagonal/>
    </border>
    <border>
      <left/>
      <right style="thin">
        <color theme="2" tint="-0.24994659260841701"/>
      </right>
      <top style="thin">
        <color theme="2" tint="-0.24994659260841701"/>
      </top>
      <bottom/>
      <diagonal/>
    </border>
    <border>
      <left style="thin">
        <color theme="2" tint="-0.24994659260841701"/>
      </left>
      <right style="thin">
        <color indexed="64"/>
      </right>
      <top style="thin">
        <color indexed="64"/>
      </top>
      <bottom/>
      <diagonal/>
    </border>
    <border>
      <left style="thin">
        <color indexed="64"/>
      </left>
      <right style="thin">
        <color theme="2" tint="-0.24994659260841701"/>
      </right>
      <top style="thin">
        <color indexed="64"/>
      </top>
      <bottom/>
      <diagonal/>
    </border>
    <border>
      <left/>
      <right/>
      <top/>
      <bottom style="thin">
        <color theme="0" tint="-0.24994659260841701"/>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bottom/>
      <diagonal/>
    </border>
    <border>
      <left/>
      <right style="thin">
        <color theme="2" tint="-0.24994659260841701"/>
      </right>
      <top style="double">
        <color theme="2" tint="-0.24994659260841701"/>
      </top>
      <bottom style="thin">
        <color theme="2" tint="-0.24994659260841701"/>
      </bottom>
      <diagonal/>
    </border>
    <border>
      <left/>
      <right/>
      <top style="double">
        <color theme="2" tint="-0.24994659260841701"/>
      </top>
      <bottom style="thin">
        <color theme="2" tint="-0.24994659260841701"/>
      </bottom>
      <diagonal/>
    </border>
    <border>
      <left/>
      <right style="thin">
        <color theme="2" tint="-0.24994659260841701"/>
      </right>
      <top style="thin">
        <color theme="2" tint="-0.24994659260841701"/>
      </top>
      <bottom style="double">
        <color theme="2" tint="-0.24994659260841701"/>
      </bottom>
      <diagonal/>
    </border>
    <border>
      <left/>
      <right/>
      <top style="thin">
        <color theme="2" tint="-0.24994659260841701"/>
      </top>
      <bottom/>
      <diagonal/>
    </border>
    <border>
      <left style="thin">
        <color theme="2" tint="-0.24994659260841701"/>
      </left>
      <right/>
      <top style="thin">
        <color theme="2" tint="-0.24994659260841701"/>
      </top>
      <bottom/>
      <diagonal/>
    </border>
    <border>
      <left style="thin">
        <color theme="2" tint="-0.24994659260841701"/>
      </left>
      <right style="thin">
        <color theme="2" tint="-0.24994659260841701"/>
      </right>
      <top/>
      <bottom/>
      <diagonal/>
    </border>
    <border>
      <left style="thin">
        <color indexed="64"/>
      </left>
      <right style="thin">
        <color theme="2" tint="-0.24994659260841701"/>
      </right>
      <top style="thin">
        <color indexed="64"/>
      </top>
      <bottom style="thin">
        <color theme="2" tint="-0.24994659260841701"/>
      </bottom>
      <diagonal/>
    </border>
    <border>
      <left style="thin">
        <color theme="2" tint="-0.24994659260841701"/>
      </left>
      <right style="thin">
        <color theme="2" tint="-0.24994659260841701"/>
      </right>
      <top style="thin">
        <color indexed="64"/>
      </top>
      <bottom style="thin">
        <color theme="2" tint="-0.24994659260841701"/>
      </bottom>
      <diagonal/>
    </border>
    <border>
      <left style="thin">
        <color theme="2" tint="-0.24994659260841701"/>
      </left>
      <right style="thin">
        <color indexed="64"/>
      </right>
      <top style="thin">
        <color indexed="64"/>
      </top>
      <bottom style="thin">
        <color theme="2" tint="-0.24994659260841701"/>
      </bottom>
      <diagonal/>
    </border>
    <border>
      <left style="thin">
        <color indexed="64"/>
      </left>
      <right style="thin">
        <color theme="2" tint="-0.24994659260841701"/>
      </right>
      <top style="thin">
        <color theme="2" tint="-0.24994659260841701"/>
      </top>
      <bottom style="thin">
        <color theme="2" tint="-0.24994659260841701"/>
      </bottom>
      <diagonal/>
    </border>
    <border>
      <left style="thin">
        <color theme="2" tint="-0.24994659260841701"/>
      </left>
      <right style="thin">
        <color indexed="64"/>
      </right>
      <top style="thin">
        <color theme="2" tint="-0.24994659260841701"/>
      </top>
      <bottom style="thin">
        <color theme="2" tint="-0.24994659260841701"/>
      </bottom>
      <diagonal/>
    </border>
  </borders>
  <cellStyleXfs count="4">
    <xf numFmtId="0" fontId="0" fillId="0" borderId="0"/>
    <xf numFmtId="43" fontId="6" fillId="0" borderId="0" applyFont="0" applyFill="0" applyBorder="0" applyAlignment="0" applyProtection="0"/>
    <xf numFmtId="44" fontId="6" fillId="0" borderId="0" applyFont="0" applyFill="0" applyBorder="0" applyAlignment="0" applyProtection="0"/>
    <xf numFmtId="9" fontId="6" fillId="0" borderId="0" applyFont="0" applyFill="0" applyBorder="0" applyAlignment="0" applyProtection="0"/>
  </cellStyleXfs>
  <cellXfs count="159">
    <xf numFmtId="0" fontId="0" fillId="0" borderId="0" xfId="0"/>
    <xf numFmtId="0" fontId="1" fillId="2" borderId="0" xfId="0" applyFont="1" applyFill="1"/>
    <xf numFmtId="0" fontId="7" fillId="2" borderId="0" xfId="0" applyFont="1" applyFill="1"/>
    <xf numFmtId="0" fontId="8" fillId="2" borderId="0" xfId="0" applyFont="1" applyFill="1"/>
    <xf numFmtId="0" fontId="3" fillId="2" borderId="0" xfId="0" applyFont="1" applyFill="1"/>
    <xf numFmtId="0" fontId="9" fillId="2" borderId="0" xfId="0" applyFont="1" applyFill="1"/>
    <xf numFmtId="0" fontId="8" fillId="2" borderId="1" xfId="1" applyNumberFormat="1" applyFont="1" applyFill="1" applyBorder="1" applyAlignment="1" applyProtection="1">
      <alignment horizontal="left" vertical="center" wrapText="1"/>
      <protection locked="0"/>
    </xf>
    <xf numFmtId="0" fontId="8" fillId="2" borderId="2" xfId="1" applyNumberFormat="1" applyFont="1" applyFill="1" applyBorder="1" applyAlignment="1" applyProtection="1">
      <alignment horizontal="left" vertical="center" wrapText="1"/>
      <protection locked="0"/>
    </xf>
    <xf numFmtId="0" fontId="8" fillId="2" borderId="3" xfId="1" applyNumberFormat="1" applyFont="1" applyFill="1" applyBorder="1" applyAlignment="1" applyProtection="1">
      <alignment horizontal="left" vertical="center" wrapText="1"/>
      <protection locked="0"/>
    </xf>
    <xf numFmtId="0" fontId="4" fillId="2" borderId="0" xfId="0" applyFont="1" applyFill="1"/>
    <xf numFmtId="0" fontId="10" fillId="2" borderId="0" xfId="0" applyFont="1" applyFill="1"/>
    <xf numFmtId="0" fontId="10" fillId="2" borderId="0" xfId="0" applyFont="1" applyFill="1" applyAlignment="1">
      <alignment vertical="center"/>
    </xf>
    <xf numFmtId="0" fontId="11" fillId="2" borderId="0" xfId="0" applyFont="1" applyFill="1" applyAlignment="1">
      <alignment vertical="center"/>
    </xf>
    <xf numFmtId="0" fontId="12" fillId="2" borderId="0" xfId="0" applyFont="1" applyFill="1" applyAlignment="1">
      <alignment vertical="top"/>
    </xf>
    <xf numFmtId="164" fontId="10" fillId="2" borderId="4" xfId="2" applyNumberFormat="1" applyFont="1" applyFill="1" applyBorder="1"/>
    <xf numFmtId="0" fontId="10" fillId="2" borderId="4" xfId="0" applyFont="1" applyFill="1" applyBorder="1" applyAlignment="1">
      <alignment horizontal="left"/>
    </xf>
    <xf numFmtId="164" fontId="10" fillId="2" borderId="5" xfId="2" applyNumberFormat="1" applyFont="1" applyFill="1" applyBorder="1" applyAlignment="1">
      <alignment horizontal="center"/>
    </xf>
    <xf numFmtId="164" fontId="8" fillId="2" borderId="5" xfId="2" applyNumberFormat="1" applyFont="1" applyFill="1" applyBorder="1" applyProtection="1">
      <protection locked="0"/>
    </xf>
    <xf numFmtId="165" fontId="8" fillId="2" borderId="1" xfId="1" applyNumberFormat="1" applyFont="1" applyFill="1" applyBorder="1" applyAlignment="1">
      <alignment horizontal="left"/>
    </xf>
    <xf numFmtId="165" fontId="8" fillId="2" borderId="3" xfId="1" applyNumberFormat="1" applyFont="1" applyFill="1" applyBorder="1" applyAlignment="1">
      <alignment horizontal="left"/>
    </xf>
    <xf numFmtId="0" fontId="8" fillId="2" borderId="5" xfId="0" applyFont="1" applyFill="1" applyBorder="1" applyAlignment="1">
      <alignment horizontal="left"/>
    </xf>
    <xf numFmtId="0" fontId="10" fillId="2" borderId="6" xfId="0" applyFont="1" applyFill="1" applyBorder="1" applyAlignment="1">
      <alignment horizontal="center"/>
    </xf>
    <xf numFmtId="0" fontId="10" fillId="2" borderId="5" xfId="0" applyFont="1" applyFill="1" applyBorder="1" applyAlignment="1">
      <alignment horizontal="center"/>
    </xf>
    <xf numFmtId="0" fontId="10" fillId="2" borderId="5" xfId="0" applyFont="1" applyFill="1" applyBorder="1" applyAlignment="1">
      <alignment horizontal="left"/>
    </xf>
    <xf numFmtId="0" fontId="2" fillId="2" borderId="0" xfId="0" applyFont="1" applyFill="1" applyBorder="1" applyAlignment="1"/>
    <xf numFmtId="0" fontId="2" fillId="2" borderId="7" xfId="0" applyFont="1" applyFill="1" applyBorder="1" applyAlignment="1"/>
    <xf numFmtId="0" fontId="10" fillId="2" borderId="0" xfId="0" applyFont="1" applyFill="1" applyAlignment="1">
      <alignment horizontal="left" vertical="top" wrapText="1"/>
    </xf>
    <xf numFmtId="0" fontId="8" fillId="2" borderId="0" xfId="0" applyFont="1" applyFill="1" applyBorder="1"/>
    <xf numFmtId="44" fontId="10" fillId="2" borderId="4" xfId="2" applyFont="1" applyFill="1" applyBorder="1"/>
    <xf numFmtId="165" fontId="10" fillId="2" borderId="4" xfId="1" applyNumberFormat="1" applyFont="1" applyFill="1" applyBorder="1" applyAlignment="1">
      <alignment horizontal="left"/>
    </xf>
    <xf numFmtId="44" fontId="10" fillId="2" borderId="5" xfId="2" applyFont="1" applyFill="1" applyBorder="1" applyAlignment="1">
      <alignment horizontal="center"/>
    </xf>
    <xf numFmtId="165" fontId="8" fillId="2" borderId="5" xfId="1" applyNumberFormat="1" applyFont="1" applyFill="1" applyBorder="1"/>
    <xf numFmtId="165" fontId="8" fillId="2" borderId="5" xfId="1" applyNumberFormat="1" applyFont="1" applyFill="1" applyBorder="1" applyAlignment="1">
      <alignment horizontal="left"/>
    </xf>
    <xf numFmtId="44" fontId="8" fillId="2" borderId="5" xfId="2" applyFont="1" applyFill="1" applyBorder="1" applyAlignment="1"/>
    <xf numFmtId="44" fontId="8" fillId="2" borderId="5" xfId="2" applyFont="1" applyFill="1" applyBorder="1" applyAlignment="1" applyProtection="1">
      <protection locked="0"/>
    </xf>
    <xf numFmtId="44" fontId="8" fillId="2" borderId="5" xfId="2" applyFont="1" applyFill="1" applyBorder="1"/>
    <xf numFmtId="44" fontId="8" fillId="2" borderId="5" xfId="2" applyFont="1" applyFill="1" applyBorder="1" applyProtection="1">
      <protection locked="0"/>
    </xf>
    <xf numFmtId="165" fontId="8" fillId="2" borderId="5" xfId="1" applyNumberFormat="1" applyFont="1" applyFill="1" applyBorder="1" applyAlignment="1">
      <alignment horizontal="left" wrapText="1"/>
    </xf>
    <xf numFmtId="44" fontId="8" fillId="2" borderId="8" xfId="2" applyFont="1" applyFill="1" applyBorder="1"/>
    <xf numFmtId="10" fontId="10" fillId="2" borderId="9" xfId="3" applyNumberFormat="1" applyFont="1" applyFill="1" applyBorder="1" applyAlignment="1">
      <alignment horizontal="center"/>
    </xf>
    <xf numFmtId="165" fontId="10" fillId="2" borderId="5" xfId="1" applyNumberFormat="1" applyFont="1" applyFill="1" applyBorder="1" applyAlignment="1">
      <alignment horizontal="center"/>
    </xf>
    <xf numFmtId="0" fontId="13" fillId="2" borderId="0" xfId="0" applyFont="1" applyFill="1" applyAlignment="1">
      <alignment horizontal="left" vertical="top" wrapText="1"/>
    </xf>
    <xf numFmtId="0" fontId="5" fillId="2" borderId="0" xfId="0" applyFont="1" applyFill="1" applyAlignment="1">
      <alignment horizontal="center" vertical="center"/>
    </xf>
    <xf numFmtId="44" fontId="8" fillId="2" borderId="1" xfId="2" applyFont="1" applyFill="1" applyBorder="1" applyAlignment="1" applyProtection="1">
      <alignment horizontal="center"/>
      <protection locked="0"/>
    </xf>
    <xf numFmtId="44" fontId="8" fillId="2" borderId="3" xfId="2" applyFont="1" applyFill="1" applyBorder="1" applyAlignment="1" applyProtection="1">
      <alignment horizontal="center"/>
      <protection locked="0"/>
    </xf>
    <xf numFmtId="0" fontId="10" fillId="2" borderId="0" xfId="0" applyFont="1" applyFill="1" applyAlignment="1">
      <alignment vertical="top"/>
    </xf>
    <xf numFmtId="165" fontId="10" fillId="2" borderId="4" xfId="1" applyNumberFormat="1" applyFont="1" applyFill="1" applyBorder="1"/>
    <xf numFmtId="0" fontId="10" fillId="2" borderId="5" xfId="0" applyFont="1" applyFill="1" applyBorder="1" applyAlignment="1">
      <alignment horizontal="left" wrapText="1"/>
    </xf>
    <xf numFmtId="0" fontId="8" fillId="2" borderId="5" xfId="0" applyFont="1" applyFill="1" applyBorder="1" applyAlignment="1">
      <alignment horizontal="left" wrapText="1"/>
    </xf>
    <xf numFmtId="165" fontId="8" fillId="2" borderId="1" xfId="1" applyNumberFormat="1" applyFont="1" applyFill="1" applyBorder="1" applyAlignment="1"/>
    <xf numFmtId="165" fontId="8" fillId="2" borderId="2" xfId="1" applyNumberFormat="1" applyFont="1" applyFill="1" applyBorder="1" applyAlignment="1"/>
    <xf numFmtId="165" fontId="8" fillId="2" borderId="3" xfId="1" applyNumberFormat="1" applyFont="1" applyFill="1" applyBorder="1" applyAlignment="1"/>
    <xf numFmtId="165" fontId="8" fillId="2" borderId="5" xfId="1" applyNumberFormat="1" applyFont="1" applyFill="1" applyBorder="1" applyAlignment="1">
      <alignment vertical="center"/>
    </xf>
    <xf numFmtId="0" fontId="3" fillId="2" borderId="1" xfId="0" applyFont="1" applyFill="1" applyBorder="1" applyAlignment="1">
      <alignment horizontal="left" vertical="center" wrapText="1" indent="3"/>
    </xf>
    <xf numFmtId="0" fontId="3" fillId="2" borderId="3" xfId="0" applyFont="1" applyFill="1" applyBorder="1" applyAlignment="1">
      <alignment horizontal="left" vertical="center" wrapText="1" indent="3"/>
    </xf>
    <xf numFmtId="0" fontId="10" fillId="2" borderId="0" xfId="0" applyFont="1" applyFill="1" applyAlignment="1">
      <alignment horizontal="left" vertical="center" wrapText="1"/>
    </xf>
    <xf numFmtId="0" fontId="14" fillId="2" borderId="0" xfId="0" applyFont="1" applyFill="1"/>
    <xf numFmtId="0" fontId="15" fillId="2" borderId="0" xfId="0" applyFont="1" applyFill="1"/>
    <xf numFmtId="0" fontId="16" fillId="2" borderId="0" xfId="0" applyFont="1" applyFill="1"/>
    <xf numFmtId="0" fontId="8" fillId="2" borderId="0" xfId="0" applyFont="1" applyFill="1" applyBorder="1" applyAlignment="1">
      <alignment horizontal="left" wrapText="1"/>
    </xf>
    <xf numFmtId="0" fontId="17" fillId="2" borderId="0" xfId="0" applyFont="1" applyFill="1"/>
    <xf numFmtId="0" fontId="10" fillId="2" borderId="0" xfId="0" applyFont="1" applyFill="1" applyBorder="1" applyAlignment="1">
      <alignment horizontal="left" vertical="center" wrapText="1"/>
    </xf>
    <xf numFmtId="0" fontId="2" fillId="2" borderId="0" xfId="0" applyFont="1" applyFill="1" applyAlignment="1">
      <alignment horizontal="left" vertical="center"/>
    </xf>
    <xf numFmtId="0" fontId="17" fillId="2" borderId="0" xfId="0" applyFont="1" applyFill="1" applyAlignment="1">
      <alignment vertical="top"/>
    </xf>
    <xf numFmtId="0" fontId="10" fillId="2" borderId="0" xfId="0" applyFont="1" applyFill="1" applyAlignment="1">
      <alignment horizontal="left" wrapText="1"/>
    </xf>
    <xf numFmtId="0" fontId="8" fillId="2" borderId="5" xfId="0" applyFont="1" applyFill="1" applyBorder="1" applyAlignment="1" applyProtection="1">
      <alignment horizontal="left" vertical="top" wrapText="1"/>
      <protection locked="0"/>
    </xf>
    <xf numFmtId="0" fontId="10" fillId="2" borderId="5" xfId="0" applyFont="1" applyFill="1" applyBorder="1" applyAlignment="1">
      <alignment horizontal="left" vertical="center"/>
    </xf>
    <xf numFmtId="0" fontId="1" fillId="2" borderId="10" xfId="0" applyFont="1" applyFill="1" applyBorder="1" applyAlignment="1">
      <alignment vertical="center" wrapText="1"/>
    </xf>
    <xf numFmtId="0" fontId="2" fillId="2" borderId="0" xfId="0" applyFont="1" applyFill="1"/>
    <xf numFmtId="0" fontId="1" fillId="2" borderId="0" xfId="0" applyFont="1" applyFill="1" applyAlignment="1">
      <alignment horizontal="center"/>
    </xf>
    <xf numFmtId="0" fontId="18" fillId="2" borderId="1" xfId="0" applyFont="1" applyFill="1" applyBorder="1" applyAlignment="1" applyProtection="1">
      <alignment horizontal="left" vertical="center" wrapText="1"/>
      <protection locked="0"/>
    </xf>
    <xf numFmtId="0" fontId="18" fillId="2" borderId="2" xfId="0" applyFont="1" applyFill="1" applyBorder="1" applyAlignment="1" applyProtection="1">
      <alignment horizontal="left" vertical="center" wrapText="1"/>
      <protection locked="0"/>
    </xf>
    <xf numFmtId="0" fontId="10" fillId="2" borderId="1" xfId="0" applyFont="1" applyFill="1" applyBorder="1" applyAlignment="1" applyProtection="1">
      <alignment horizontal="center" vertical="center" wrapText="1"/>
      <protection locked="0"/>
    </xf>
    <xf numFmtId="0" fontId="10" fillId="2" borderId="3" xfId="0" applyFont="1" applyFill="1" applyBorder="1" applyAlignment="1" applyProtection="1">
      <alignment horizontal="center" vertical="center" wrapText="1"/>
      <protection locked="0"/>
    </xf>
    <xf numFmtId="0" fontId="8" fillId="2" borderId="0" xfId="0" applyFont="1" applyFill="1" applyAlignment="1">
      <alignment horizontal="right" vertical="top"/>
    </xf>
    <xf numFmtId="0" fontId="2" fillId="2" borderId="1" xfId="0" applyFont="1" applyFill="1" applyBorder="1" applyAlignment="1" applyProtection="1">
      <alignment horizontal="center" vertical="center" wrapText="1"/>
      <protection locked="0"/>
    </xf>
    <xf numFmtId="0" fontId="2" fillId="2" borderId="3" xfId="0" applyFont="1" applyFill="1" applyBorder="1" applyAlignment="1" applyProtection="1">
      <alignment horizontal="center" vertical="center" wrapText="1"/>
      <protection locked="0"/>
    </xf>
    <xf numFmtId="0" fontId="8" fillId="2" borderId="0" xfId="0" applyFont="1" applyFill="1" applyBorder="1" applyAlignment="1">
      <alignment horizontal="left" vertical="top" wrapText="1"/>
    </xf>
    <xf numFmtId="0" fontId="12" fillId="2" borderId="0" xfId="0" applyFont="1" applyFill="1" applyBorder="1" applyAlignment="1">
      <alignment horizontal="left" vertical="top" wrapText="1"/>
    </xf>
    <xf numFmtId="0" fontId="19" fillId="2" borderId="0" xfId="0" applyFont="1" applyFill="1"/>
    <xf numFmtId="0" fontId="5" fillId="2" borderId="0" xfId="0" applyFont="1" applyFill="1"/>
    <xf numFmtId="0" fontId="5" fillId="2" borderId="0" xfId="0" applyFont="1" applyFill="1" applyAlignment="1">
      <alignment vertical="center"/>
    </xf>
    <xf numFmtId="0" fontId="8" fillId="2" borderId="0" xfId="0" applyFont="1" applyFill="1" applyAlignment="1">
      <alignment wrapText="1"/>
    </xf>
    <xf numFmtId="0" fontId="10" fillId="2" borderId="0" xfId="0" applyFont="1" applyFill="1" applyAlignment="1"/>
    <xf numFmtId="165" fontId="8" fillId="2" borderId="0" xfId="1" applyNumberFormat="1" applyFont="1" applyFill="1" applyBorder="1" applyAlignment="1">
      <alignment horizontal="center" vertical="center"/>
    </xf>
    <xf numFmtId="0" fontId="8" fillId="2" borderId="11" xfId="1" applyNumberFormat="1" applyFont="1" applyFill="1" applyBorder="1" applyAlignment="1" applyProtection="1">
      <alignment horizontal="left" vertical="center" wrapText="1"/>
      <protection locked="0"/>
    </xf>
    <xf numFmtId="0" fontId="8" fillId="2" borderId="12" xfId="1" applyNumberFormat="1" applyFont="1" applyFill="1" applyBorder="1" applyAlignment="1" applyProtection="1">
      <alignment horizontal="left" vertical="center" wrapText="1"/>
      <protection locked="0"/>
    </xf>
    <xf numFmtId="0" fontId="8" fillId="2" borderId="13" xfId="1" applyNumberFormat="1" applyFont="1" applyFill="1" applyBorder="1" applyAlignment="1" applyProtection="1">
      <alignment horizontal="left" vertical="center" wrapText="1"/>
      <protection locked="0"/>
    </xf>
    <xf numFmtId="0" fontId="20" fillId="2" borderId="11" xfId="1" applyNumberFormat="1" applyFont="1" applyFill="1" applyBorder="1" applyAlignment="1" applyProtection="1">
      <alignment horizontal="left" vertical="center" wrapText="1"/>
      <protection locked="0"/>
    </xf>
    <xf numFmtId="0" fontId="20" fillId="2" borderId="12" xfId="1" applyNumberFormat="1" applyFont="1" applyFill="1" applyBorder="1" applyAlignment="1" applyProtection="1">
      <alignment horizontal="left" vertical="center" wrapText="1"/>
      <protection locked="0"/>
    </xf>
    <xf numFmtId="0" fontId="20" fillId="2" borderId="13" xfId="1" applyNumberFormat="1" applyFont="1" applyFill="1" applyBorder="1" applyAlignment="1" applyProtection="1">
      <alignment horizontal="left" vertical="center" wrapText="1"/>
      <protection locked="0"/>
    </xf>
    <xf numFmtId="0" fontId="8" fillId="2" borderId="14" xfId="0" applyFont="1" applyFill="1" applyBorder="1"/>
    <xf numFmtId="0" fontId="8" fillId="2" borderId="15" xfId="0" applyFont="1" applyFill="1" applyBorder="1"/>
    <xf numFmtId="0" fontId="4" fillId="2" borderId="15" xfId="0" applyFont="1" applyFill="1" applyBorder="1"/>
    <xf numFmtId="0" fontId="10" fillId="2" borderId="16" xfId="0" applyFont="1" applyFill="1" applyBorder="1"/>
    <xf numFmtId="0" fontId="20" fillId="2" borderId="14" xfId="0" applyFont="1" applyFill="1" applyBorder="1"/>
    <xf numFmtId="0" fontId="20" fillId="2" borderId="15" xfId="0" applyFont="1" applyFill="1" applyBorder="1"/>
    <xf numFmtId="0" fontId="21" fillId="2" borderId="16" xfId="0" applyFont="1" applyFill="1" applyBorder="1"/>
    <xf numFmtId="0" fontId="10" fillId="2" borderId="14" xfId="0" applyFont="1" applyFill="1" applyBorder="1"/>
    <xf numFmtId="165" fontId="8" fillId="2" borderId="0" xfId="1" applyNumberFormat="1" applyFont="1" applyFill="1" applyBorder="1" applyAlignment="1">
      <alignment horizontal="left" vertical="center" wrapText="1"/>
    </xf>
    <xf numFmtId="0" fontId="8" fillId="2" borderId="17" xfId="1" applyNumberFormat="1" applyFont="1" applyFill="1" applyBorder="1" applyAlignment="1" applyProtection="1">
      <alignment horizontal="left" vertical="center" wrapText="1"/>
      <protection locked="0"/>
    </xf>
    <xf numFmtId="0" fontId="8" fillId="2" borderId="18" xfId="1" applyNumberFormat="1" applyFont="1" applyFill="1" applyBorder="1" applyAlignment="1" applyProtection="1">
      <alignment horizontal="left" vertical="center" wrapText="1"/>
      <protection locked="0"/>
    </xf>
    <xf numFmtId="0" fontId="8" fillId="2" borderId="19" xfId="1" applyNumberFormat="1" applyFont="1" applyFill="1" applyBorder="1" applyAlignment="1" applyProtection="1">
      <alignment horizontal="left" vertical="center" wrapText="1"/>
      <protection locked="0"/>
    </xf>
    <xf numFmtId="166" fontId="1" fillId="2" borderId="0" xfId="0" applyNumberFormat="1" applyFont="1" applyFill="1"/>
    <xf numFmtId="0" fontId="18" fillId="2" borderId="6" xfId="0" applyFont="1" applyFill="1" applyBorder="1" applyAlignment="1">
      <alignment horizontal="left" vertical="center" wrapText="1"/>
    </xf>
    <xf numFmtId="0" fontId="18" fillId="2" borderId="20" xfId="0" applyFont="1" applyFill="1" applyBorder="1" applyAlignment="1">
      <alignment horizontal="left" vertical="center" wrapText="1"/>
    </xf>
    <xf numFmtId="0" fontId="10" fillId="2" borderId="21" xfId="0" applyFont="1" applyFill="1" applyBorder="1" applyAlignment="1">
      <alignment horizontal="left" vertical="center"/>
    </xf>
    <xf numFmtId="0" fontId="10" fillId="2" borderId="22" xfId="0" applyFont="1" applyFill="1" applyBorder="1" applyAlignment="1">
      <alignment horizontal="left" vertical="center"/>
    </xf>
    <xf numFmtId="164" fontId="8" fillId="2" borderId="5" xfId="2" applyNumberFormat="1" applyFont="1" applyFill="1" applyBorder="1" applyAlignment="1" applyProtection="1">
      <alignment vertical="center"/>
      <protection hidden="1"/>
    </xf>
    <xf numFmtId="0" fontId="8" fillId="2" borderId="5" xfId="0" applyFont="1" applyFill="1" applyBorder="1" applyAlignment="1">
      <alignment horizontal="left"/>
    </xf>
    <xf numFmtId="0" fontId="8" fillId="2" borderId="5" xfId="0" applyNumberFormat="1" applyFont="1" applyFill="1" applyBorder="1" applyAlignment="1" applyProtection="1">
      <alignment horizontal="center" vertical="center" wrapText="1"/>
      <protection locked="0"/>
    </xf>
    <xf numFmtId="167" fontId="18" fillId="2" borderId="5" xfId="0" applyNumberFormat="1" applyFont="1" applyFill="1" applyBorder="1" applyAlignment="1" applyProtection="1">
      <alignment horizontal="center" vertical="center"/>
      <protection locked="0"/>
    </xf>
    <xf numFmtId="167" fontId="18" fillId="2" borderId="6" xfId="0" applyNumberFormat="1" applyFont="1" applyFill="1" applyBorder="1" applyAlignment="1" applyProtection="1">
      <alignment horizontal="center" vertical="center"/>
      <protection locked="0"/>
    </xf>
    <xf numFmtId="0" fontId="10" fillId="2" borderId="5" xfId="0" applyFont="1" applyFill="1" applyBorder="1" applyAlignment="1">
      <alignment horizontal="center"/>
    </xf>
    <xf numFmtId="0" fontId="8" fillId="2" borderId="5" xfId="0" applyNumberFormat="1" applyFont="1" applyFill="1" applyBorder="1" applyAlignment="1" applyProtection="1">
      <alignment horizontal="left"/>
      <protection locked="0"/>
    </xf>
    <xf numFmtId="0" fontId="10" fillId="2" borderId="0" xfId="0" applyFont="1" applyFill="1" applyBorder="1" applyAlignment="1">
      <alignment vertical="center" wrapText="1"/>
    </xf>
    <xf numFmtId="0" fontId="10" fillId="2" borderId="23" xfId="0" applyFont="1" applyFill="1" applyBorder="1" applyAlignment="1">
      <alignment vertical="center" wrapText="1"/>
    </xf>
    <xf numFmtId="0" fontId="10" fillId="2" borderId="23" xfId="0" applyFont="1" applyFill="1" applyBorder="1" applyAlignment="1">
      <alignment horizontal="center" vertical="center" wrapText="1"/>
    </xf>
    <xf numFmtId="0" fontId="1" fillId="2" borderId="0" xfId="0" applyFont="1" applyFill="1" applyBorder="1"/>
    <xf numFmtId="168" fontId="23" fillId="2" borderId="0" xfId="0" applyNumberFormat="1" applyFont="1" applyFill="1" applyBorder="1" applyAlignment="1" applyProtection="1">
      <alignment horizontal="center" vertical="center" wrapText="1"/>
      <protection locked="0"/>
    </xf>
    <xf numFmtId="0" fontId="23" fillId="2" borderId="0" xfId="0" applyFont="1" applyFill="1" applyBorder="1" applyAlignment="1">
      <alignment vertical="center" wrapText="1"/>
    </xf>
    <xf numFmtId="0" fontId="3" fillId="2" borderId="0" xfId="0" applyFont="1" applyFill="1" applyBorder="1"/>
    <xf numFmtId="0" fontId="8" fillId="4" borderId="0" xfId="0" applyFont="1" applyFill="1"/>
    <xf numFmtId="0" fontId="23" fillId="2" borderId="0" xfId="0" applyFont="1" applyFill="1" applyBorder="1" applyAlignment="1" applyProtection="1">
      <alignment horizontal="center" vertical="center" wrapText="1"/>
      <protection locked="0"/>
    </xf>
    <xf numFmtId="14" fontId="8" fillId="2" borderId="0" xfId="0" applyNumberFormat="1" applyFont="1" applyFill="1" applyBorder="1" applyAlignment="1"/>
    <xf numFmtId="0" fontId="24" fillId="3" borderId="24" xfId="0" applyFont="1" applyFill="1" applyBorder="1" applyAlignment="1">
      <alignment horizontal="center"/>
    </xf>
    <xf numFmtId="0" fontId="24" fillId="3" borderId="25" xfId="0" applyFont="1" applyFill="1" applyBorder="1" applyAlignment="1">
      <alignment horizontal="center"/>
    </xf>
    <xf numFmtId="0" fontId="8" fillId="3" borderId="26" xfId="0" applyFont="1" applyFill="1" applyBorder="1" applyAlignment="1">
      <alignment horizontal="center"/>
    </xf>
    <xf numFmtId="0" fontId="24" fillId="2" borderId="0" xfId="0" applyFont="1" applyFill="1" applyBorder="1" applyAlignment="1">
      <alignment horizontal="center" vertical="center"/>
    </xf>
    <xf numFmtId="14" fontId="5" fillId="2" borderId="0" xfId="0" applyNumberFormat="1" applyFont="1" applyFill="1" applyBorder="1" applyAlignment="1"/>
    <xf numFmtId="0" fontId="24" fillId="3" borderId="27" xfId="0" applyFont="1" applyFill="1" applyBorder="1" applyAlignment="1">
      <alignment horizontal="center"/>
    </xf>
    <xf numFmtId="0" fontId="24" fillId="3" borderId="0" xfId="0" applyFont="1" applyFill="1" applyBorder="1" applyAlignment="1">
      <alignment horizontal="center"/>
    </xf>
    <xf numFmtId="0" fontId="24" fillId="3" borderId="7" xfId="0" applyFont="1" applyFill="1" applyBorder="1" applyAlignment="1">
      <alignment horizontal="center"/>
    </xf>
    <xf numFmtId="0" fontId="24" fillId="2" borderId="28" xfId="0" applyFont="1" applyFill="1" applyBorder="1" applyAlignment="1" applyProtection="1">
      <alignment horizontal="center" vertical="center"/>
      <protection locked="0"/>
    </xf>
    <xf numFmtId="0" fontId="24" fillId="2" borderId="29" xfId="0" applyFont="1" applyFill="1" applyBorder="1" applyAlignment="1" applyProtection="1">
      <alignment horizontal="center" vertical="center"/>
      <protection locked="0"/>
    </xf>
    <xf numFmtId="0" fontId="1" fillId="2" borderId="0" xfId="0" applyFont="1" applyFill="1" applyBorder="1" applyAlignment="1">
      <alignment horizontal="center" vertical="center" wrapText="1"/>
    </xf>
    <xf numFmtId="14" fontId="8" fillId="2" borderId="4" xfId="0" applyNumberFormat="1" applyFont="1" applyFill="1" applyBorder="1" applyAlignment="1"/>
    <xf numFmtId="0" fontId="10" fillId="2" borderId="30" xfId="0" applyFont="1" applyFill="1" applyBorder="1" applyAlignment="1"/>
    <xf numFmtId="0" fontId="25" fillId="3" borderId="14" xfId="0" applyFont="1" applyFill="1" applyBorder="1" applyAlignment="1">
      <alignment horizontal="center"/>
    </xf>
    <xf numFmtId="0" fontId="25" fillId="3" borderId="15" xfId="0" applyFont="1" applyFill="1" applyBorder="1" applyAlignment="1">
      <alignment horizontal="center"/>
    </xf>
    <xf numFmtId="0" fontId="25" fillId="3" borderId="16" xfId="0" applyFont="1" applyFill="1" applyBorder="1" applyAlignment="1">
      <alignment horizontal="center"/>
    </xf>
    <xf numFmtId="0" fontId="8" fillId="2" borderId="31" xfId="0" applyFont="1" applyFill="1" applyBorder="1" applyAlignment="1">
      <alignment horizontal="center" vertical="center" wrapText="1"/>
    </xf>
    <xf numFmtId="0" fontId="10" fillId="2" borderId="32" xfId="0" applyFont="1" applyFill="1" applyBorder="1" applyAlignment="1">
      <alignment horizontal="center" vertical="center" wrapText="1"/>
    </xf>
    <xf numFmtId="0" fontId="10" fillId="3" borderId="5" xfId="0" applyFont="1" applyFill="1" applyBorder="1" applyAlignment="1">
      <alignment horizontal="center"/>
    </xf>
    <xf numFmtId="165" fontId="8" fillId="3" borderId="5" xfId="1" applyNumberFormat="1" applyFont="1" applyFill="1" applyBorder="1"/>
    <xf numFmtId="0" fontId="10" fillId="2" borderId="3" xfId="0" applyFont="1" applyFill="1" applyBorder="1" applyAlignment="1">
      <alignment horizontal="center"/>
    </xf>
    <xf numFmtId="167" fontId="18" fillId="2" borderId="3" xfId="0" applyNumberFormat="1" applyFont="1" applyFill="1" applyBorder="1" applyAlignment="1" applyProtection="1">
      <alignment horizontal="center" vertical="center"/>
      <protection locked="0"/>
    </xf>
    <xf numFmtId="0" fontId="10" fillId="2" borderId="1" xfId="0" applyFont="1" applyFill="1" applyBorder="1" applyAlignment="1">
      <alignment horizontal="center"/>
    </xf>
    <xf numFmtId="0" fontId="8" fillId="2" borderId="1" xfId="0" applyFont="1" applyFill="1" applyBorder="1" applyAlignment="1">
      <alignment horizontal="left"/>
    </xf>
    <xf numFmtId="0" fontId="8" fillId="2" borderId="6" xfId="0" applyNumberFormat="1" applyFont="1" applyFill="1" applyBorder="1" applyAlignment="1" applyProtection="1">
      <alignment horizontal="left"/>
      <protection locked="0"/>
    </xf>
    <xf numFmtId="0" fontId="18" fillId="2" borderId="33" xfId="0" applyFont="1" applyFill="1" applyBorder="1" applyAlignment="1">
      <alignment horizontal="left" vertical="center" wrapText="1"/>
    </xf>
    <xf numFmtId="0" fontId="8" fillId="3" borderId="34" xfId="0" applyFont="1" applyFill="1" applyBorder="1" applyAlignment="1">
      <alignment horizontal="center"/>
    </xf>
    <xf numFmtId="0" fontId="8" fillId="3" borderId="35" xfId="0" applyFont="1" applyFill="1" applyBorder="1" applyAlignment="1">
      <alignment horizontal="center"/>
    </xf>
    <xf numFmtId="0" fontId="8" fillId="3" borderId="36" xfId="0" applyFont="1" applyFill="1" applyBorder="1" applyAlignment="1">
      <alignment horizontal="center"/>
    </xf>
    <xf numFmtId="164" fontId="8" fillId="2" borderId="37" xfId="0" applyNumberFormat="1" applyFont="1" applyFill="1" applyBorder="1" applyAlignment="1" applyProtection="1">
      <alignment horizontal="center" vertical="center" wrapText="1"/>
      <protection locked="0"/>
    </xf>
    <xf numFmtId="0" fontId="8" fillId="2" borderId="38" xfId="0" applyNumberFormat="1" applyFont="1" applyFill="1" applyBorder="1" applyAlignment="1" applyProtection="1">
      <alignment horizontal="center" vertical="center" wrapText="1"/>
      <protection locked="0"/>
    </xf>
    <xf numFmtId="0" fontId="8" fillId="2" borderId="13" xfId="0" applyNumberFormat="1" applyFont="1" applyFill="1" applyBorder="1" applyAlignment="1" applyProtection="1">
      <alignment horizontal="center" vertical="center" wrapText="1"/>
      <protection locked="0"/>
    </xf>
    <xf numFmtId="0" fontId="8" fillId="2" borderId="12" xfId="0" applyNumberFormat="1" applyFont="1" applyFill="1" applyBorder="1" applyAlignment="1" applyProtection="1">
      <alignment horizontal="center" vertical="center" wrapText="1"/>
      <protection locked="0"/>
    </xf>
    <xf numFmtId="0" fontId="8" fillId="2" borderId="11" xfId="0" applyNumberFormat="1" applyFont="1" applyFill="1" applyBorder="1" applyAlignment="1" applyProtection="1">
      <alignment horizontal="center" vertical="center" wrapText="1"/>
      <protection locked="0"/>
    </xf>
  </cellXfs>
  <cellStyles count="4">
    <cellStyle name="Comma" xfId="1" builtinId="3"/>
    <cellStyle name="Currency" xfId="2" builtinId="4"/>
    <cellStyle name="Normal" xfId="0" builtinId="0"/>
    <cellStyle name="Percent" xfId="3"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fmlaLink="$X$36" lockText="1"/>
</file>

<file path=xl/ctrlProps/ctrlProp10.xml><?xml version="1.0" encoding="utf-8"?>
<formControlPr xmlns="http://schemas.microsoft.com/office/spreadsheetml/2009/9/main" objectType="CheckBox" fmlaLink="$X$21" lockText="1"/>
</file>

<file path=xl/ctrlProps/ctrlProp11.xml><?xml version="1.0" encoding="utf-8"?>
<formControlPr xmlns="http://schemas.microsoft.com/office/spreadsheetml/2009/9/main" objectType="CheckBox" fmlaLink="$X$22" lockText="1"/>
</file>

<file path=xl/ctrlProps/ctrlProp12.xml><?xml version="1.0" encoding="utf-8"?>
<formControlPr xmlns="http://schemas.microsoft.com/office/spreadsheetml/2009/9/main" objectType="CheckBox" fmlaLink="$X$27" lockText="1"/>
</file>

<file path=xl/ctrlProps/ctrlProp13.xml><?xml version="1.0" encoding="utf-8"?>
<formControlPr xmlns="http://schemas.microsoft.com/office/spreadsheetml/2009/9/main" objectType="CheckBox" fmlaLink="$X$24" lockText="1"/>
</file>

<file path=xl/ctrlProps/ctrlProp14.xml><?xml version="1.0" encoding="utf-8"?>
<formControlPr xmlns="http://schemas.microsoft.com/office/spreadsheetml/2009/9/main" objectType="CheckBox" checked="Checked" fmlaLink="$X$20" lockText="1"/>
</file>

<file path=xl/ctrlProps/ctrlProp15.xml><?xml version="1.0" encoding="utf-8"?>
<formControlPr xmlns="http://schemas.microsoft.com/office/spreadsheetml/2009/9/main" objectType="CheckBox" fmlaLink="$X$23" lockText="1"/>
</file>

<file path=xl/ctrlProps/ctrlProp16.xml><?xml version="1.0" encoding="utf-8"?>
<formControlPr xmlns="http://schemas.microsoft.com/office/spreadsheetml/2009/9/main" objectType="CheckBox" checked="Checked" fmlaLink="$X$30" lockText="1"/>
</file>

<file path=xl/ctrlProps/ctrlProp17.xml><?xml version="1.0" encoding="utf-8"?>
<formControlPr xmlns="http://schemas.microsoft.com/office/spreadsheetml/2009/9/main" objectType="CheckBox" checked="Checked" fmlaLink="$X$41" lockText="1"/>
</file>

<file path=xl/ctrlProps/ctrlProp18.xml><?xml version="1.0" encoding="utf-8"?>
<formControlPr xmlns="http://schemas.microsoft.com/office/spreadsheetml/2009/9/main" objectType="CheckBox" checked="Checked" fmlaLink="$X$42" lockText="1"/>
</file>

<file path=xl/ctrlProps/ctrlProp19.xml><?xml version="1.0" encoding="utf-8"?>
<formControlPr xmlns="http://schemas.microsoft.com/office/spreadsheetml/2009/9/main" objectType="CheckBox" fmlaLink="$X$105" lockText="1"/>
</file>

<file path=xl/ctrlProps/ctrlProp2.xml><?xml version="1.0" encoding="utf-8"?>
<formControlPr xmlns="http://schemas.microsoft.com/office/spreadsheetml/2009/9/main" objectType="CheckBox" checked="Checked" fmlaLink="$X$35" lockText="1"/>
</file>

<file path=xl/ctrlProps/ctrlProp20.xml><?xml version="1.0" encoding="utf-8"?>
<formControlPr xmlns="http://schemas.microsoft.com/office/spreadsheetml/2009/9/main" objectType="CheckBox" checked="Checked" fmlaLink="$X$104" lockText="1"/>
</file>

<file path=xl/ctrlProps/ctrlProp3.xml><?xml version="1.0" encoding="utf-8"?>
<formControlPr xmlns="http://schemas.microsoft.com/office/spreadsheetml/2009/9/main" objectType="CheckBox" checked="Checked" fmlaLink="$X$31" lockText="1"/>
</file>

<file path=xl/ctrlProps/ctrlProp4.xml><?xml version="1.0" encoding="utf-8"?>
<formControlPr xmlns="http://schemas.microsoft.com/office/spreadsheetml/2009/9/main" objectType="CheckBox" fmlaLink="$X$32" lockText="1"/>
</file>

<file path=xl/ctrlProps/ctrlProp5.xml><?xml version="1.0" encoding="utf-8"?>
<formControlPr xmlns="http://schemas.microsoft.com/office/spreadsheetml/2009/9/main" objectType="CheckBox" fmlaLink="$X$33" lockText="1"/>
</file>

<file path=xl/ctrlProps/ctrlProp6.xml><?xml version="1.0" encoding="utf-8"?>
<formControlPr xmlns="http://schemas.microsoft.com/office/spreadsheetml/2009/9/main" objectType="CheckBox" fmlaLink="$X$29" lockText="1"/>
</file>

<file path=xl/ctrlProps/ctrlProp7.xml><?xml version="1.0" encoding="utf-8"?>
<formControlPr xmlns="http://schemas.microsoft.com/office/spreadsheetml/2009/9/main" objectType="CheckBox" fmlaLink="$X$25" lockText="1"/>
</file>

<file path=xl/ctrlProps/ctrlProp8.xml><?xml version="1.0" encoding="utf-8"?>
<formControlPr xmlns="http://schemas.microsoft.com/office/spreadsheetml/2009/9/main" objectType="CheckBox" fmlaLink="$X$19" lockText="1"/>
</file>

<file path=xl/ctrlProps/ctrlProp9.xml><?xml version="1.0" encoding="utf-8"?>
<formControlPr xmlns="http://schemas.microsoft.com/office/spreadsheetml/2009/9/main" objectType="CheckBox" checked="Checked" fmlaLink="$X$26" lockText="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5</xdr:col>
          <xdr:colOff>499893</xdr:colOff>
          <xdr:row>22</xdr:row>
          <xdr:rowOff>0</xdr:rowOff>
        </xdr:from>
        <xdr:to>
          <xdr:col>8</xdr:col>
          <xdr:colOff>15417</xdr:colOff>
          <xdr:row>35</xdr:row>
          <xdr:rowOff>165434</xdr:rowOff>
        </xdr:to>
        <xdr:grpSp>
          <xdr:nvGrpSpPr>
            <xdr:cNvPr id="2" name="Group 1"/>
            <xdr:cNvGrpSpPr/>
          </xdr:nvGrpSpPr>
          <xdr:grpSpPr>
            <a:xfrm>
              <a:off x="5622226" y="4339167"/>
              <a:ext cx="3611274" cy="165434"/>
              <a:chOff x="5533119" y="9125274"/>
              <a:chExt cx="2403098" cy="204276"/>
            </a:xfrm>
          </xdr:grpSpPr>
          <xdr:sp macro="" textlink="">
            <xdr:nvSpPr>
              <xdr:cNvPr id="1025" name="Check Box 1" hidden="1">
                <a:extLst>
                  <a:ext uri="{63B3BB69-23CF-44E3-9099-C40C66FF867C}">
                    <a14:compatExt spid="_x0000_s1025"/>
                  </a:ext>
                </a:extLst>
              </xdr:cNvPr>
              <xdr:cNvSpPr/>
            </xdr:nvSpPr>
            <xdr:spPr bwMode="auto">
              <a:xfrm>
                <a:off x="6831161" y="9125509"/>
                <a:ext cx="1105056" cy="204041"/>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No</a:t>
                </a:r>
              </a:p>
            </xdr:txBody>
          </xdr:sp>
          <xdr:sp macro="" textlink="">
            <xdr:nvSpPr>
              <xdr:cNvPr id="1026" name="Check Box 2" hidden="1">
                <a:extLst>
                  <a:ext uri="{63B3BB69-23CF-44E3-9099-C40C66FF867C}">
                    <a14:compatExt spid="_x0000_s1026"/>
                  </a:ext>
                </a:extLst>
              </xdr:cNvPr>
              <xdr:cNvSpPr/>
            </xdr:nvSpPr>
            <xdr:spPr bwMode="auto">
              <a:xfrm>
                <a:off x="5533119" y="9125274"/>
                <a:ext cx="1097161" cy="200324"/>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Yes</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314325</xdr:colOff>
          <xdr:row>22</xdr:row>
          <xdr:rowOff>0</xdr:rowOff>
        </xdr:from>
        <xdr:to>
          <xdr:col>9</xdr:col>
          <xdr:colOff>137907</xdr:colOff>
          <xdr:row>22</xdr:row>
          <xdr:rowOff>0</xdr:rowOff>
        </xdr:to>
        <xdr:grpSp>
          <xdr:nvGrpSpPr>
            <xdr:cNvPr id="5" name="Group 4"/>
            <xdr:cNvGrpSpPr/>
          </xdr:nvGrpSpPr>
          <xdr:grpSpPr>
            <a:xfrm>
              <a:off x="4057650" y="4105275"/>
              <a:ext cx="6386307" cy="0"/>
              <a:chOff x="4372803" y="8739395"/>
              <a:chExt cx="4743454" cy="180975"/>
            </a:xfrm>
          </xdr:grpSpPr>
          <xdr:sp macro="" textlink="">
            <xdr:nvSpPr>
              <xdr:cNvPr id="1027" name="Check Box 3" hidden="1">
                <a:extLst>
                  <a:ext uri="{63B3BB69-23CF-44E3-9099-C40C66FF867C}">
                    <a14:compatExt spid="_x0000_s1027"/>
                  </a:ext>
                </a:extLst>
              </xdr:cNvPr>
              <xdr:cNvSpPr/>
            </xdr:nvSpPr>
            <xdr:spPr bwMode="auto">
              <a:xfrm>
                <a:off x="4372803" y="8739395"/>
                <a:ext cx="1484658" cy="1809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a:t>
                </a:r>
              </a:p>
            </xdr:txBody>
          </xdr:sp>
          <xdr:sp macro="" textlink="">
            <xdr:nvSpPr>
              <xdr:cNvPr id="1028" name="Check Box 4" hidden="1">
                <a:extLst>
                  <a:ext uri="{63B3BB69-23CF-44E3-9099-C40C66FF867C}">
                    <a14:compatExt spid="_x0000_s1028"/>
                  </a:ext>
                </a:extLst>
              </xdr:cNvPr>
              <xdr:cNvSpPr/>
            </xdr:nvSpPr>
            <xdr:spPr bwMode="auto">
              <a:xfrm>
                <a:off x="5999093" y="8739395"/>
                <a:ext cx="1484658" cy="1809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Orange</a:t>
                </a:r>
              </a:p>
            </xdr:txBody>
          </xdr:sp>
          <xdr:sp macro="" textlink="">
            <xdr:nvSpPr>
              <xdr:cNvPr id="1029" name="Check Box 5" hidden="1">
                <a:extLst>
                  <a:ext uri="{63B3BB69-23CF-44E3-9099-C40C66FF867C}">
                    <a14:compatExt spid="_x0000_s1029"/>
                  </a:ext>
                </a:extLst>
              </xdr:cNvPr>
              <xdr:cNvSpPr/>
            </xdr:nvSpPr>
            <xdr:spPr bwMode="auto">
              <a:xfrm>
                <a:off x="7631183" y="8739395"/>
                <a:ext cx="1485074" cy="1809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 &amp; Orange</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209550</xdr:colOff>
          <xdr:row>22</xdr:row>
          <xdr:rowOff>0</xdr:rowOff>
        </xdr:from>
        <xdr:to>
          <xdr:col>9</xdr:col>
          <xdr:colOff>176893</xdr:colOff>
          <xdr:row>22</xdr:row>
          <xdr:rowOff>0</xdr:rowOff>
        </xdr:to>
        <xdr:grpSp>
          <xdr:nvGrpSpPr>
            <xdr:cNvPr id="9" name="Group 8"/>
            <xdr:cNvGrpSpPr/>
          </xdr:nvGrpSpPr>
          <xdr:grpSpPr>
            <a:xfrm>
              <a:off x="3952875" y="4105275"/>
              <a:ext cx="6530068" cy="0"/>
              <a:chOff x="4269171" y="6512801"/>
              <a:chExt cx="4880929" cy="1306583"/>
            </a:xfrm>
          </xdr:grpSpPr>
          <xdr:sp macro="" textlink="">
            <xdr:nvSpPr>
              <xdr:cNvPr id="1030" name="Check Box 6" hidden="1">
                <a:extLst>
                  <a:ext uri="{63B3BB69-23CF-44E3-9099-C40C66FF867C}">
                    <a14:compatExt spid="_x0000_s1030"/>
                  </a:ext>
                </a:extLst>
              </xdr:cNvPr>
              <xdr:cNvSpPr/>
            </xdr:nvSpPr>
            <xdr:spPr bwMode="auto">
              <a:xfrm>
                <a:off x="4269171" y="7581243"/>
                <a:ext cx="1501994" cy="22860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Recurring</a:t>
                </a:r>
              </a:p>
            </xdr:txBody>
          </xdr:sp>
          <xdr:sp macro="" textlink="">
            <xdr:nvSpPr>
              <xdr:cNvPr id="1031" name="Check Box 7" hidden="1">
                <a:extLst>
                  <a:ext uri="{63B3BB69-23CF-44E3-9099-C40C66FF867C}">
                    <a14:compatExt spid="_x0000_s1031"/>
                  </a:ext>
                </a:extLst>
              </xdr:cNvPr>
              <xdr:cNvSpPr/>
            </xdr:nvSpPr>
            <xdr:spPr bwMode="auto">
              <a:xfrm>
                <a:off x="4278696" y="7170026"/>
                <a:ext cx="1482944" cy="2190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Capital Development</a:t>
                </a:r>
              </a:p>
            </xdr:txBody>
          </xdr:sp>
          <xdr:sp macro="" textlink="">
            <xdr:nvSpPr>
              <xdr:cNvPr id="1032" name="Check Box 8" hidden="1">
                <a:extLst>
                  <a:ext uri="{63B3BB69-23CF-44E3-9099-C40C66FF867C}">
                    <a14:compatExt spid="_x0000_s1032"/>
                  </a:ext>
                </a:extLst>
              </xdr:cNvPr>
              <xdr:cNvSpPr/>
            </xdr:nvSpPr>
            <xdr:spPr bwMode="auto">
              <a:xfrm>
                <a:off x="4269171" y="6512801"/>
                <a:ext cx="1492469" cy="2190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Operating</a:t>
                </a:r>
              </a:p>
            </xdr:txBody>
          </xdr:sp>
          <xdr:sp macro="" textlink="">
            <xdr:nvSpPr>
              <xdr:cNvPr id="1033" name="Check Box 9" hidden="1">
                <a:extLst>
                  <a:ext uri="{63B3BB69-23CF-44E3-9099-C40C66FF867C}">
                    <a14:compatExt spid="_x0000_s1033"/>
                  </a:ext>
                </a:extLst>
              </xdr:cNvPr>
              <xdr:cNvSpPr/>
            </xdr:nvSpPr>
            <xdr:spPr bwMode="auto">
              <a:xfrm>
                <a:off x="5953500" y="7178190"/>
                <a:ext cx="1489513" cy="227239"/>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Capital Vehicle Acquisition</a:t>
                </a:r>
              </a:p>
            </xdr:txBody>
          </xdr:sp>
          <xdr:sp macro="" textlink="">
            <xdr:nvSpPr>
              <xdr:cNvPr id="1034" name="Check Box 10" hidden="1">
                <a:extLst>
                  <a:ext uri="{63B3BB69-23CF-44E3-9099-C40C66FF867C}">
                    <a14:compatExt spid="_x0000_s1034"/>
                  </a:ext>
                </a:extLst>
              </xdr:cNvPr>
              <xdr:cNvSpPr/>
            </xdr:nvSpPr>
            <xdr:spPr bwMode="auto">
              <a:xfrm>
                <a:off x="7641678" y="6512801"/>
                <a:ext cx="1502979" cy="22860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Both</a:t>
                </a:r>
              </a:p>
            </xdr:txBody>
          </xdr:sp>
          <xdr:sp macro="" textlink="">
            <xdr:nvSpPr>
              <xdr:cNvPr id="1035" name="Check Box 11" hidden="1">
                <a:extLst>
                  <a:ext uri="{63B3BB69-23CF-44E3-9099-C40C66FF867C}">
                    <a14:compatExt spid="_x0000_s1035"/>
                  </a:ext>
                </a:extLst>
              </xdr:cNvPr>
              <xdr:cNvSpPr/>
            </xdr:nvSpPr>
            <xdr:spPr bwMode="auto">
              <a:xfrm>
                <a:off x="4269171" y="6874751"/>
                <a:ext cx="1492469" cy="2190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Operating - Administration</a:t>
                </a:r>
              </a:p>
            </xdr:txBody>
          </xdr:sp>
          <xdr:sp macro="" textlink="">
            <xdr:nvSpPr>
              <xdr:cNvPr id="1036" name="Check Box 12" hidden="1">
                <a:extLst>
                  <a:ext uri="{63B3BB69-23CF-44E3-9099-C40C66FF867C}">
                    <a14:compatExt spid="_x0000_s1036"/>
                  </a:ext>
                </a:extLst>
              </xdr:cNvPr>
              <xdr:cNvSpPr/>
            </xdr:nvSpPr>
            <xdr:spPr bwMode="auto">
              <a:xfrm>
                <a:off x="7647121" y="7174108"/>
                <a:ext cx="1502979" cy="241128"/>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Capital Other</a:t>
                </a:r>
              </a:p>
            </xdr:txBody>
          </xdr:sp>
          <xdr:sp macro="" textlink="">
            <xdr:nvSpPr>
              <xdr:cNvPr id="1037" name="Check Box 13" hidden="1">
                <a:extLst>
                  <a:ext uri="{63B3BB69-23CF-44E3-9099-C40C66FF867C}">
                    <a14:compatExt spid="_x0000_s1037"/>
                  </a:ext>
                </a:extLst>
              </xdr:cNvPr>
              <xdr:cNvSpPr/>
            </xdr:nvSpPr>
            <xdr:spPr bwMode="auto">
              <a:xfrm>
                <a:off x="7644399" y="6874751"/>
                <a:ext cx="1493454" cy="2190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Purchase of Service (POS)</a:t>
                </a:r>
              </a:p>
            </xdr:txBody>
          </xdr:sp>
          <xdr:sp macro="" textlink="">
            <xdr:nvSpPr>
              <xdr:cNvPr id="1038" name="Check Box 14" hidden="1">
                <a:extLst>
                  <a:ext uri="{63B3BB69-23CF-44E3-9099-C40C66FF867C}">
                    <a14:compatExt spid="_x0000_s1038"/>
                  </a:ext>
                </a:extLst>
              </xdr:cNvPr>
              <xdr:cNvSpPr/>
            </xdr:nvSpPr>
            <xdr:spPr bwMode="auto">
              <a:xfrm>
                <a:off x="5965747" y="6512801"/>
                <a:ext cx="1479988" cy="2190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Capital</a:t>
                </a:r>
              </a:p>
            </xdr:txBody>
          </xdr:sp>
          <xdr:sp macro="" textlink="">
            <xdr:nvSpPr>
              <xdr:cNvPr id="1039" name="Check Box 15" hidden="1">
                <a:extLst>
                  <a:ext uri="{63B3BB69-23CF-44E3-9099-C40C66FF867C}">
                    <a14:compatExt spid="_x0000_s1039"/>
                  </a:ext>
                </a:extLst>
              </xdr:cNvPr>
              <xdr:cNvSpPr/>
            </xdr:nvSpPr>
            <xdr:spPr bwMode="auto">
              <a:xfrm>
                <a:off x="5960624" y="6876432"/>
                <a:ext cx="1480308" cy="22860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Operating - Other</a:t>
                </a:r>
              </a:p>
            </xdr:txBody>
          </xdr:sp>
          <xdr:sp macro="" textlink="">
            <xdr:nvSpPr>
              <xdr:cNvPr id="1040" name="Check Box 16" hidden="1">
                <a:extLst>
                  <a:ext uri="{63B3BB69-23CF-44E3-9099-C40C66FF867C}">
                    <a14:compatExt spid="_x0000_s1040"/>
                  </a:ext>
                </a:extLst>
              </xdr:cNvPr>
              <xdr:cNvSpPr/>
            </xdr:nvSpPr>
            <xdr:spPr bwMode="auto">
              <a:xfrm>
                <a:off x="5949418" y="7590784"/>
                <a:ext cx="1497677" cy="22860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One-Time</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262597</xdr:colOff>
          <xdr:row>38</xdr:row>
          <xdr:rowOff>0</xdr:rowOff>
        </xdr:from>
        <xdr:to>
          <xdr:col>8</xdr:col>
          <xdr:colOff>721658</xdr:colOff>
          <xdr:row>39</xdr:row>
          <xdr:rowOff>142875</xdr:rowOff>
        </xdr:to>
        <xdr:grpSp>
          <xdr:nvGrpSpPr>
            <xdr:cNvPr id="21" name="Group 20"/>
            <xdr:cNvGrpSpPr/>
          </xdr:nvGrpSpPr>
          <xdr:grpSpPr>
            <a:xfrm>
              <a:off x="5384930" y="5027083"/>
              <a:ext cx="4554811" cy="142875"/>
              <a:chOff x="5305237" y="10346391"/>
              <a:chExt cx="3350185" cy="161925"/>
            </a:xfrm>
          </xdr:grpSpPr>
          <xdr:sp macro="" textlink="">
            <xdr:nvSpPr>
              <xdr:cNvPr id="1041" name="Check Box 17" hidden="1">
                <a:extLst>
                  <a:ext uri="{63B3BB69-23CF-44E3-9099-C40C66FF867C}">
                    <a14:compatExt spid="_x0000_s1041"/>
                  </a:ext>
                </a:extLst>
              </xdr:cNvPr>
              <xdr:cNvSpPr/>
            </xdr:nvSpPr>
            <xdr:spPr bwMode="auto">
              <a:xfrm>
                <a:off x="5305237" y="10346740"/>
                <a:ext cx="1621327" cy="161018"/>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Expansion Service</a:t>
                </a:r>
              </a:p>
            </xdr:txBody>
          </xdr:sp>
          <xdr:sp macro="" textlink="">
            <xdr:nvSpPr>
              <xdr:cNvPr id="1042" name="Check Box 18" hidden="1">
                <a:extLst>
                  <a:ext uri="{63B3BB69-23CF-44E3-9099-C40C66FF867C}">
                    <a14:compatExt spid="_x0000_s1042"/>
                  </a:ext>
                </a:extLst>
              </xdr:cNvPr>
              <xdr:cNvSpPr/>
            </xdr:nvSpPr>
            <xdr:spPr bwMode="auto">
              <a:xfrm>
                <a:off x="7035057" y="10346391"/>
                <a:ext cx="1620365" cy="16192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Existing Service</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6</xdr:col>
          <xdr:colOff>762000</xdr:colOff>
          <xdr:row>103</xdr:row>
          <xdr:rowOff>0</xdr:rowOff>
        </xdr:from>
        <xdr:to>
          <xdr:col>9</xdr:col>
          <xdr:colOff>170367</xdr:colOff>
          <xdr:row>103</xdr:row>
          <xdr:rowOff>0</xdr:rowOff>
        </xdr:to>
        <xdr:grpSp>
          <xdr:nvGrpSpPr>
            <xdr:cNvPr id="24" name="Group 23"/>
            <xdr:cNvGrpSpPr/>
          </xdr:nvGrpSpPr>
          <xdr:grpSpPr>
            <a:xfrm>
              <a:off x="7229475" y="11039475"/>
              <a:ext cx="3246942" cy="0"/>
              <a:chOff x="5533090" y="9125423"/>
              <a:chExt cx="2403113" cy="204115"/>
            </a:xfrm>
          </xdr:grpSpPr>
          <xdr:sp macro="" textlink="">
            <xdr:nvSpPr>
              <xdr:cNvPr id="1043" name="Check Box 19" hidden="1">
                <a:extLst>
                  <a:ext uri="{63B3BB69-23CF-44E3-9099-C40C66FF867C}">
                    <a14:compatExt spid="_x0000_s1043"/>
                  </a:ext>
                </a:extLst>
              </xdr:cNvPr>
              <xdr:cNvSpPr/>
            </xdr:nvSpPr>
            <xdr:spPr bwMode="auto">
              <a:xfrm>
                <a:off x="6831149" y="9125501"/>
                <a:ext cx="1105054" cy="204037"/>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No</a:t>
                </a:r>
              </a:p>
            </xdr:txBody>
          </xdr:sp>
          <xdr:sp macro="" textlink="">
            <xdr:nvSpPr>
              <xdr:cNvPr id="1044" name="Check Box 20" hidden="1">
                <a:extLst>
                  <a:ext uri="{63B3BB69-23CF-44E3-9099-C40C66FF867C}">
                    <a14:compatExt spid="_x0000_s1044"/>
                  </a:ext>
                </a:extLst>
              </xdr:cNvPr>
              <xdr:cNvSpPr/>
            </xdr:nvSpPr>
            <xdr:spPr bwMode="auto">
              <a:xfrm>
                <a:off x="5533090" y="9125423"/>
                <a:ext cx="1097154" cy="200327"/>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Yes</a:t>
                </a:r>
              </a:p>
            </xdr:txBody>
          </xdr:sp>
        </xdr:grp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Book6"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S by Access "/>
    </sheetNames>
    <sheetDataSet>
      <sheetData sheetId="0">
        <row r="48">
          <cell r="B48" t="str">
            <v>TS-Specify</v>
          </cell>
          <cell r="D48" t="str">
            <v>TS-Specify</v>
          </cell>
        </row>
        <row r="49">
          <cell r="B49" t="str">
            <v>TS-Specify</v>
          </cell>
          <cell r="D49" t="str">
            <v>TS-Specify</v>
          </cell>
        </row>
        <row r="50">
          <cell r="B50" t="str">
            <v>TS-Specify</v>
          </cell>
          <cell r="D50" t="str">
            <v xml:space="preserve"># of Trips For Seniors &amp; Disabled </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3" Type="http://schemas.openxmlformats.org/officeDocument/2006/relationships/vmlDrawing" Target="../drawings/vmlDrawing1.vml"/><Relationship Id="rId21" Type="http://schemas.openxmlformats.org/officeDocument/2006/relationships/ctrlProp" Target="../ctrlProps/ctrlProp18.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 Type="http://schemas.openxmlformats.org/officeDocument/2006/relationships/drawing" Target="../drawings/drawing1.xml"/><Relationship Id="rId16" Type="http://schemas.openxmlformats.org/officeDocument/2006/relationships/ctrlProp" Target="../ctrlProps/ctrlProp13.xml"/><Relationship Id="rId20" Type="http://schemas.openxmlformats.org/officeDocument/2006/relationships/ctrlProp" Target="../ctrlProps/ctrlProp17.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10" Type="http://schemas.openxmlformats.org/officeDocument/2006/relationships/ctrlProp" Target="../ctrlProps/ctrlProp7.xml"/><Relationship Id="rId19" Type="http://schemas.openxmlformats.org/officeDocument/2006/relationships/ctrlProp" Target="../ctrlProps/ctrlProp16.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H166"/>
  <sheetViews>
    <sheetView tabSelected="1" view="pageBreakPreview" topLeftCell="B1" zoomScale="90" zoomScaleNormal="85" zoomScaleSheetLayoutView="90" workbookViewId="0">
      <selection activeCell="D14" sqref="D14:E15"/>
    </sheetView>
  </sheetViews>
  <sheetFormatPr defaultColWidth="8.625" defaultRowHeight="15" outlineLevelRow="1" outlineLevelCol="1" x14ac:dyDescent="0.25"/>
  <cols>
    <col min="1" max="1" width="7.875" style="1" hidden="1" customWidth="1"/>
    <col min="2" max="3" width="15.625" style="1" customWidth="1"/>
    <col min="4" max="8" width="17.875" style="1" customWidth="1"/>
    <col min="9" max="9" width="14.625" style="1" customWidth="1"/>
    <col min="10" max="10" width="14.125" style="1" bestFit="1" customWidth="1"/>
    <col min="11" max="11" width="3.5" style="1" hidden="1" customWidth="1"/>
    <col min="12" max="21" width="19.25" style="1" customWidth="1"/>
    <col min="22" max="22" width="19.25" style="1" customWidth="1" outlineLevel="1"/>
    <col min="23" max="23" width="22" style="1" customWidth="1" outlineLevel="1"/>
    <col min="24" max="26" width="8.625" style="1" customWidth="1" outlineLevel="1"/>
    <col min="27" max="27" width="46.5" style="1" customWidth="1" outlineLevel="1"/>
    <col min="28" max="30" width="8.625" style="1" customWidth="1" outlineLevel="1"/>
    <col min="31" max="16384" width="8.625" style="1"/>
  </cols>
  <sheetData>
    <row r="1" spans="1:29" ht="17.45" customHeight="1" thickBot="1" x14ac:dyDescent="0.35">
      <c r="A1" s="4"/>
      <c r="B1" s="142" t="s">
        <v>203</v>
      </c>
      <c r="C1" s="141"/>
      <c r="D1" s="140" t="s">
        <v>202</v>
      </c>
      <c r="E1" s="139"/>
      <c r="F1" s="139"/>
      <c r="G1" s="139"/>
      <c r="H1" s="138"/>
      <c r="I1" s="137" t="s">
        <v>201</v>
      </c>
      <c r="J1" s="136">
        <v>43282</v>
      </c>
      <c r="W1" s="1" t="s">
        <v>200</v>
      </c>
    </row>
    <row r="2" spans="1:29" ht="18.75" customHeight="1" thickTop="1" x14ac:dyDescent="0.3">
      <c r="A2" s="4"/>
      <c r="B2" s="135" t="str">
        <f>CONCATENATE(C3,C4,"_",C5,C6)</f>
        <v>19DCO_VP1</v>
      </c>
      <c r="C2" s="135"/>
      <c r="D2" s="132" t="s">
        <v>199</v>
      </c>
      <c r="E2" s="131"/>
      <c r="F2" s="131"/>
      <c r="G2" s="131"/>
      <c r="H2" s="130"/>
      <c r="I2" s="134" t="s">
        <v>193</v>
      </c>
      <c r="J2" s="133"/>
      <c r="W2" s="1" t="s">
        <v>198</v>
      </c>
      <c r="X2" s="69" t="s">
        <v>197</v>
      </c>
      <c r="Y2" s="1" t="s">
        <v>196</v>
      </c>
      <c r="Z2" s="1" t="s">
        <v>195</v>
      </c>
      <c r="AA2" s="1" t="s">
        <v>194</v>
      </c>
      <c r="AC2" s="1" t="s">
        <v>193</v>
      </c>
    </row>
    <row r="3" spans="1:29" ht="17.25" customHeight="1" x14ac:dyDescent="0.3">
      <c r="A3" s="4"/>
      <c r="B3" s="120" t="s">
        <v>192</v>
      </c>
      <c r="C3" s="123">
        <v>19</v>
      </c>
      <c r="D3" s="132" t="s">
        <v>191</v>
      </c>
      <c r="E3" s="131"/>
      <c r="F3" s="131"/>
      <c r="G3" s="131"/>
      <c r="H3" s="130"/>
      <c r="I3" s="129">
        <v>43281</v>
      </c>
      <c r="J3" s="128"/>
      <c r="X3" s="69">
        <v>16</v>
      </c>
      <c r="Y3" s="69" t="s">
        <v>190</v>
      </c>
      <c r="Z3" s="69" t="s">
        <v>114</v>
      </c>
      <c r="AA3" s="103">
        <v>1</v>
      </c>
      <c r="AC3" s="1" t="s">
        <v>189</v>
      </c>
    </row>
    <row r="4" spans="1:29" ht="17.25" x14ac:dyDescent="0.3">
      <c r="A4" s="4"/>
      <c r="B4" s="120" t="s">
        <v>188</v>
      </c>
      <c r="C4" s="123" t="s">
        <v>184</v>
      </c>
      <c r="D4" s="127" t="s">
        <v>159</v>
      </c>
      <c r="E4" s="126"/>
      <c r="F4" s="126"/>
      <c r="G4" s="126"/>
      <c r="H4" s="125"/>
      <c r="I4" s="124"/>
      <c r="J4" s="124"/>
      <c r="X4" s="69">
        <v>17</v>
      </c>
      <c r="Y4" s="69" t="s">
        <v>187</v>
      </c>
      <c r="Z4" s="69" t="s">
        <v>110</v>
      </c>
      <c r="AA4" s="103">
        <v>2</v>
      </c>
      <c r="AC4" s="1" t="s">
        <v>186</v>
      </c>
    </row>
    <row r="5" spans="1:29" ht="12.75" hidden="1" customHeight="1" x14ac:dyDescent="0.25">
      <c r="A5" s="4"/>
      <c r="B5" s="120" t="s">
        <v>185</v>
      </c>
      <c r="C5" s="123" t="s">
        <v>104</v>
      </c>
      <c r="D5" s="122"/>
      <c r="E5" s="122"/>
      <c r="F5" s="122"/>
      <c r="G5" s="122"/>
      <c r="H5" s="122"/>
      <c r="I5" s="3"/>
      <c r="J5" s="3"/>
      <c r="X5" s="69">
        <v>18</v>
      </c>
      <c r="Y5" s="69" t="s">
        <v>184</v>
      </c>
      <c r="Z5" s="69" t="s">
        <v>107</v>
      </c>
      <c r="AA5" s="103">
        <v>3</v>
      </c>
      <c r="AC5" s="1" t="s">
        <v>183</v>
      </c>
    </row>
    <row r="6" spans="1:29" hidden="1" x14ac:dyDescent="0.25">
      <c r="A6" s="121"/>
      <c r="B6" s="120" t="s">
        <v>182</v>
      </c>
      <c r="C6" s="119">
        <v>1</v>
      </c>
      <c r="D6" s="99"/>
      <c r="E6" s="99"/>
      <c r="F6" s="99"/>
      <c r="G6" s="99"/>
      <c r="H6" s="99"/>
      <c r="I6" s="99"/>
      <c r="J6" s="99"/>
      <c r="K6" s="118"/>
      <c r="L6" s="118"/>
      <c r="M6" s="118"/>
      <c r="N6" s="118"/>
      <c r="O6" s="118"/>
      <c r="P6" s="118"/>
      <c r="Q6" s="118"/>
      <c r="R6" s="118"/>
      <c r="S6" s="118"/>
      <c r="T6" s="118"/>
      <c r="U6" s="118"/>
      <c r="V6" s="118"/>
      <c r="X6" s="69">
        <v>19</v>
      </c>
      <c r="Y6" s="69" t="s">
        <v>181</v>
      </c>
      <c r="Z6" s="69" t="s">
        <v>104</v>
      </c>
      <c r="AA6" s="103">
        <v>4</v>
      </c>
      <c r="AC6" s="1" t="s">
        <v>180</v>
      </c>
    </row>
    <row r="7" spans="1:29" ht="30.6" hidden="1" customHeight="1" x14ac:dyDescent="0.4">
      <c r="A7" s="56"/>
      <c r="B7" s="58" t="s">
        <v>179</v>
      </c>
      <c r="C7" s="57"/>
      <c r="D7" s="57"/>
      <c r="E7" s="57"/>
      <c r="F7" s="57"/>
      <c r="G7" s="57"/>
      <c r="H7" s="57"/>
      <c r="I7" s="57"/>
      <c r="J7" s="57"/>
      <c r="K7" s="56"/>
      <c r="L7" s="56"/>
      <c r="M7" s="56"/>
      <c r="N7" s="56"/>
      <c r="O7" s="56"/>
      <c r="P7" s="56"/>
      <c r="Q7" s="56"/>
      <c r="R7" s="56"/>
      <c r="S7" s="56"/>
      <c r="T7" s="56"/>
      <c r="U7" s="56"/>
      <c r="V7" s="56"/>
      <c r="X7" s="69">
        <v>20</v>
      </c>
      <c r="Y7" s="69" t="s">
        <v>178</v>
      </c>
      <c r="Z7" s="69" t="s">
        <v>101</v>
      </c>
      <c r="AA7" s="103">
        <v>5</v>
      </c>
    </row>
    <row r="8" spans="1:29" ht="15" hidden="1" customHeight="1" x14ac:dyDescent="0.25">
      <c r="A8" s="116"/>
      <c r="B8" s="117" t="s">
        <v>177</v>
      </c>
      <c r="C8" s="117"/>
      <c r="D8" s="117"/>
      <c r="E8" s="117"/>
      <c r="F8" s="117"/>
      <c r="G8" s="117"/>
      <c r="H8" s="117"/>
      <c r="I8" s="117"/>
      <c r="J8" s="117"/>
      <c r="K8" s="116"/>
      <c r="L8" s="115"/>
      <c r="M8" s="115"/>
      <c r="N8" s="115"/>
      <c r="O8" s="115"/>
      <c r="P8" s="115"/>
      <c r="Q8" s="115"/>
      <c r="R8" s="115"/>
      <c r="S8" s="115"/>
      <c r="T8" s="115"/>
      <c r="U8" s="115"/>
      <c r="V8" s="115"/>
      <c r="X8" s="69">
        <v>21</v>
      </c>
      <c r="Y8" s="69" t="s">
        <v>176</v>
      </c>
      <c r="Z8" s="69" t="s">
        <v>99</v>
      </c>
      <c r="AA8" s="103">
        <v>6</v>
      </c>
    </row>
    <row r="9" spans="1:29" hidden="1" x14ac:dyDescent="0.25">
      <c r="A9" s="3"/>
      <c r="B9" s="3"/>
      <c r="C9" s="3"/>
      <c r="D9" s="3"/>
      <c r="E9" s="3"/>
      <c r="F9" s="3"/>
      <c r="G9" s="3"/>
      <c r="H9" s="3"/>
      <c r="I9" s="3"/>
      <c r="J9" s="3"/>
      <c r="X9" s="69">
        <v>22</v>
      </c>
      <c r="Y9" s="69" t="s">
        <v>175</v>
      </c>
      <c r="Z9" s="69"/>
      <c r="AA9" s="103">
        <v>7</v>
      </c>
    </row>
    <row r="10" spans="1:29" x14ac:dyDescent="0.25">
      <c r="A10" s="4"/>
      <c r="B10" s="113" t="s">
        <v>174</v>
      </c>
      <c r="C10" s="113"/>
      <c r="D10" s="113" t="s">
        <v>173</v>
      </c>
      <c r="E10" s="113"/>
      <c r="F10" s="113" t="s">
        <v>172</v>
      </c>
      <c r="G10" s="113"/>
      <c r="H10" s="113"/>
      <c r="I10" s="113" t="s">
        <v>171</v>
      </c>
      <c r="J10" s="113"/>
      <c r="X10" s="69">
        <v>23</v>
      </c>
      <c r="Y10" s="69" t="s">
        <v>170</v>
      </c>
      <c r="Z10" s="69"/>
      <c r="AA10" s="103">
        <v>8</v>
      </c>
    </row>
    <row r="11" spans="1:29" ht="18" customHeight="1" x14ac:dyDescent="0.25">
      <c r="A11" s="4"/>
      <c r="B11" s="110" t="s">
        <v>205</v>
      </c>
      <c r="C11" s="110"/>
      <c r="D11" s="110" t="s">
        <v>169</v>
      </c>
      <c r="E11" s="110"/>
      <c r="F11" s="114" t="s">
        <v>168</v>
      </c>
      <c r="G11" s="114"/>
      <c r="H11" s="114"/>
      <c r="I11" s="109" t="s">
        <v>162</v>
      </c>
      <c r="J11" s="108">
        <f>IF($I$2=$AC$2,IF($J$127&gt;0,$D$92*($D$127/($D$127+$D$139)),),)+IF($I$2=$AC$3,IF($J$127&gt;0,$E$92*($E$127/($E$127+$E$139)),),)</f>
        <v>0</v>
      </c>
      <c r="X11" s="69">
        <v>24</v>
      </c>
      <c r="Y11" s="69"/>
      <c r="AA11" s="103">
        <v>9</v>
      </c>
    </row>
    <row r="12" spans="1:29" ht="18" customHeight="1" x14ac:dyDescent="0.25">
      <c r="A12" s="4"/>
      <c r="B12" s="110"/>
      <c r="C12" s="110"/>
      <c r="D12" s="110"/>
      <c r="E12" s="110"/>
      <c r="F12" s="149" t="s">
        <v>167</v>
      </c>
      <c r="G12" s="149"/>
      <c r="H12" s="149"/>
      <c r="I12" s="109" t="s">
        <v>161</v>
      </c>
      <c r="J12" s="108">
        <f>IF($J$127&gt;0,SUM($D$92:$I$92)*(SUM($D$127:$I$127)/(SUM($D$127:$I$127,$D$139:$I$139))),)</f>
        <v>0</v>
      </c>
      <c r="X12" s="69">
        <v>25</v>
      </c>
      <c r="Y12" s="69"/>
      <c r="AA12" s="103">
        <v>10</v>
      </c>
    </row>
    <row r="13" spans="1:29" x14ac:dyDescent="0.25">
      <c r="A13" s="4"/>
      <c r="B13" s="113" t="s">
        <v>166</v>
      </c>
      <c r="C13" s="113"/>
      <c r="D13" s="113" t="s">
        <v>165</v>
      </c>
      <c r="E13" s="145"/>
      <c r="F13" s="151" t="s">
        <v>164</v>
      </c>
      <c r="G13" s="152"/>
      <c r="H13" s="153"/>
      <c r="I13" s="147" t="s">
        <v>163</v>
      </c>
      <c r="J13" s="113"/>
      <c r="AA13" s="103">
        <v>11</v>
      </c>
    </row>
    <row r="14" spans="1:29" ht="15.75" customHeight="1" x14ac:dyDescent="0.25">
      <c r="A14" s="4"/>
      <c r="B14" s="111">
        <v>43282</v>
      </c>
      <c r="C14" s="111"/>
      <c r="D14" s="111">
        <v>43646</v>
      </c>
      <c r="E14" s="146"/>
      <c r="F14" s="154">
        <f>+J14</f>
        <v>191333</v>
      </c>
      <c r="G14" s="110"/>
      <c r="H14" s="155"/>
      <c r="I14" s="148" t="s">
        <v>162</v>
      </c>
      <c r="J14" s="108">
        <f>IF($I$2=$AC$2,IF($J$139&gt;0,$D$92*($D$139/($D$127+$D$139)),),)+IF($I$2=$AC$3,IF($J$139&gt;0,$E$92*($E$139/($E$127+$E$139)),),)</f>
        <v>191333</v>
      </c>
      <c r="AA14" s="103">
        <v>12</v>
      </c>
    </row>
    <row r="15" spans="1:29" ht="15.75" customHeight="1" x14ac:dyDescent="0.25">
      <c r="A15" s="4"/>
      <c r="B15" s="112"/>
      <c r="C15" s="112"/>
      <c r="D15" s="111"/>
      <c r="E15" s="146"/>
      <c r="F15" s="156"/>
      <c r="G15" s="157"/>
      <c r="H15" s="158"/>
      <c r="I15" s="148" t="s">
        <v>161</v>
      </c>
      <c r="J15" s="108">
        <f>IF($J$139&gt;0,SUM($D$92:$I$92)*(SUM($D$139:$I$139)/(SUM($D$127:$I$127,$D$139:$I$139))),)</f>
        <v>191333</v>
      </c>
      <c r="AA15" s="103">
        <v>13</v>
      </c>
    </row>
    <row r="16" spans="1:29" ht="28.7" customHeight="1" x14ac:dyDescent="0.25">
      <c r="A16" s="4"/>
      <c r="B16" s="107" t="s">
        <v>160</v>
      </c>
      <c r="C16" s="106"/>
      <c r="D16" s="105" t="s">
        <v>159</v>
      </c>
      <c r="E16" s="104"/>
      <c r="F16" s="150"/>
      <c r="G16" s="150"/>
      <c r="H16" s="150"/>
      <c r="I16" s="104"/>
      <c r="J16" s="104"/>
      <c r="AA16" s="103">
        <v>14</v>
      </c>
    </row>
    <row r="17" spans="1:27" ht="79.5" customHeight="1" x14ac:dyDescent="0.25">
      <c r="A17" s="4"/>
      <c r="B17" s="102" t="s">
        <v>204</v>
      </c>
      <c r="C17" s="101"/>
      <c r="D17" s="101"/>
      <c r="E17" s="101"/>
      <c r="F17" s="101"/>
      <c r="G17" s="101"/>
      <c r="H17" s="101"/>
      <c r="I17" s="101"/>
      <c r="J17" s="100"/>
      <c r="AA17" s="1">
        <v>15</v>
      </c>
    </row>
    <row r="18" spans="1:27" hidden="1" x14ac:dyDescent="0.25">
      <c r="A18" s="4"/>
      <c r="B18" s="99"/>
      <c r="C18" s="99"/>
      <c r="D18" s="99"/>
      <c r="E18" s="99"/>
      <c r="F18" s="99"/>
      <c r="G18" s="99"/>
      <c r="H18" s="99"/>
      <c r="I18" s="99"/>
      <c r="J18" s="99"/>
    </row>
    <row r="19" spans="1:27" s="9" customFormat="1" ht="17.25" hidden="1" customHeight="1" x14ac:dyDescent="0.25">
      <c r="A19" s="63"/>
      <c r="B19" s="62" t="s">
        <v>158</v>
      </c>
      <c r="C19" s="3"/>
      <c r="D19" s="3"/>
      <c r="E19" s="3"/>
      <c r="F19" s="3"/>
      <c r="G19" s="3"/>
      <c r="H19" s="3"/>
      <c r="I19" s="3"/>
      <c r="J19" s="3"/>
      <c r="K19" s="1"/>
      <c r="L19" s="1"/>
      <c r="M19" s="1"/>
      <c r="N19" s="1"/>
      <c r="O19" s="1"/>
      <c r="P19" s="1"/>
      <c r="Q19" s="1"/>
      <c r="R19" s="1"/>
      <c r="S19" s="1"/>
      <c r="T19" s="1"/>
      <c r="U19" s="1"/>
      <c r="V19" s="1"/>
      <c r="W19" s="42" t="s">
        <v>157</v>
      </c>
      <c r="X19" s="42" t="b">
        <v>0</v>
      </c>
    </row>
    <row r="20" spans="1:27" ht="15" hidden="1" customHeight="1" x14ac:dyDescent="0.25">
      <c r="A20" s="10" t="s">
        <v>156</v>
      </c>
      <c r="B20" s="83" t="s">
        <v>155</v>
      </c>
      <c r="C20" s="83"/>
      <c r="D20" s="83"/>
      <c r="E20" s="83"/>
      <c r="F20" s="83"/>
      <c r="G20" s="83"/>
      <c r="H20" s="83"/>
      <c r="I20" s="83"/>
      <c r="J20" s="83"/>
      <c r="W20" s="42" t="s">
        <v>154</v>
      </c>
      <c r="X20" s="42" t="b">
        <v>1</v>
      </c>
    </row>
    <row r="21" spans="1:27" ht="16.7" customHeight="1" x14ac:dyDescent="0.25">
      <c r="A21" s="10"/>
      <c r="B21" s="94" t="s">
        <v>153</v>
      </c>
      <c r="C21" s="98"/>
      <c r="D21" s="97" t="s">
        <v>152</v>
      </c>
      <c r="E21" s="96"/>
      <c r="F21" s="95"/>
      <c r="G21" s="94" t="s">
        <v>151</v>
      </c>
      <c r="H21" s="93"/>
      <c r="I21" s="92"/>
      <c r="J21" s="91"/>
      <c r="W21" s="42" t="s">
        <v>150</v>
      </c>
      <c r="X21" s="80" t="b">
        <v>0</v>
      </c>
    </row>
    <row r="22" spans="1:27" ht="47.25" customHeight="1" x14ac:dyDescent="0.25">
      <c r="A22" s="10"/>
      <c r="B22" s="87" t="s">
        <v>149</v>
      </c>
      <c r="C22" s="85"/>
      <c r="D22" s="90" t="s">
        <v>148</v>
      </c>
      <c r="E22" s="89"/>
      <c r="F22" s="88"/>
      <c r="G22" s="87" t="s">
        <v>147</v>
      </c>
      <c r="H22" s="86"/>
      <c r="I22" s="86"/>
      <c r="J22" s="85"/>
      <c r="W22" s="42" t="s">
        <v>146</v>
      </c>
      <c r="X22" s="81" t="b">
        <v>0</v>
      </c>
    </row>
    <row r="23" spans="1:27" hidden="1" x14ac:dyDescent="0.25">
      <c r="A23" s="10"/>
      <c r="B23" s="3"/>
      <c r="C23" s="3"/>
      <c r="D23" s="3"/>
      <c r="E23" s="3"/>
      <c r="F23" s="3"/>
      <c r="G23" s="3"/>
      <c r="H23" s="3"/>
      <c r="I23" s="3"/>
      <c r="J23" s="3"/>
      <c r="W23" s="42" t="s">
        <v>145</v>
      </c>
      <c r="X23" s="81" t="b">
        <v>0</v>
      </c>
    </row>
    <row r="24" spans="1:27" hidden="1" x14ac:dyDescent="0.25">
      <c r="A24" s="10" t="s">
        <v>144</v>
      </c>
      <c r="B24" s="83" t="s">
        <v>143</v>
      </c>
      <c r="C24" s="83"/>
      <c r="D24" s="3"/>
      <c r="E24" s="3"/>
      <c r="F24" s="3"/>
      <c r="G24" s="3"/>
      <c r="H24" s="3"/>
      <c r="I24" s="3"/>
      <c r="J24" s="3"/>
      <c r="W24" s="42" t="s">
        <v>142</v>
      </c>
      <c r="X24" s="80" t="b">
        <v>0</v>
      </c>
    </row>
    <row r="25" spans="1:27" ht="15" hidden="1" customHeight="1" x14ac:dyDescent="0.25">
      <c r="A25" s="10"/>
      <c r="B25" s="84"/>
      <c r="C25" s="84"/>
      <c r="D25" s="84"/>
      <c r="E25" s="84"/>
      <c r="F25" s="84"/>
      <c r="G25" s="84"/>
      <c r="H25" s="84"/>
      <c r="I25" s="84"/>
      <c r="J25" s="84"/>
      <c r="W25" s="42" t="s">
        <v>141</v>
      </c>
      <c r="X25" s="80" t="b">
        <v>0</v>
      </c>
    </row>
    <row r="26" spans="1:27" ht="15" hidden="1" customHeight="1" x14ac:dyDescent="0.25">
      <c r="A26" s="10" t="s">
        <v>140</v>
      </c>
      <c r="B26" s="83" t="s">
        <v>139</v>
      </c>
      <c r="C26" s="83"/>
      <c r="D26" s="83"/>
      <c r="E26" s="83"/>
      <c r="F26" s="83"/>
      <c r="G26" s="83"/>
      <c r="H26" s="83"/>
      <c r="I26" s="83"/>
      <c r="J26" s="83"/>
      <c r="W26" s="42" t="s">
        <v>138</v>
      </c>
      <c r="X26" s="80" t="b">
        <v>1</v>
      </c>
    </row>
    <row r="27" spans="1:27" ht="26.25" hidden="1" customHeight="1" x14ac:dyDescent="0.25">
      <c r="A27" s="10"/>
      <c r="B27" s="83"/>
      <c r="C27" s="83"/>
      <c r="D27" s="83"/>
      <c r="E27" s="83"/>
      <c r="F27" s="83"/>
      <c r="G27" s="83"/>
      <c r="H27" s="83"/>
      <c r="I27" s="83"/>
      <c r="J27" s="83"/>
      <c r="W27" s="42" t="s">
        <v>137</v>
      </c>
      <c r="X27" s="81" t="b">
        <v>0</v>
      </c>
    </row>
    <row r="28" spans="1:27" hidden="1" x14ac:dyDescent="0.25">
      <c r="A28" s="10"/>
      <c r="B28" s="3"/>
      <c r="C28" s="3"/>
      <c r="D28" s="3"/>
      <c r="E28" s="3"/>
      <c r="F28" s="3"/>
      <c r="G28" s="3"/>
      <c r="H28" s="3"/>
      <c r="I28" s="3"/>
      <c r="J28" s="3"/>
    </row>
    <row r="29" spans="1:27" hidden="1" x14ac:dyDescent="0.25">
      <c r="A29" s="10" t="s">
        <v>136</v>
      </c>
      <c r="B29" s="64" t="s">
        <v>135</v>
      </c>
      <c r="C29" s="64"/>
      <c r="D29" s="64"/>
      <c r="E29" s="3"/>
      <c r="F29" s="3"/>
      <c r="G29" s="3"/>
      <c r="H29" s="3"/>
      <c r="I29" s="3"/>
      <c r="J29" s="82"/>
      <c r="W29" s="42" t="s">
        <v>134</v>
      </c>
      <c r="X29" s="81" t="b">
        <v>0</v>
      </c>
    </row>
    <row r="30" spans="1:27" hidden="1" x14ac:dyDescent="0.25">
      <c r="A30" s="10"/>
      <c r="B30" s="3"/>
      <c r="C30" s="3"/>
      <c r="D30" s="3"/>
      <c r="E30" s="3"/>
      <c r="F30" s="3"/>
      <c r="G30" s="3"/>
      <c r="H30" s="3"/>
      <c r="I30" s="3"/>
      <c r="J30" s="3"/>
      <c r="W30" s="42" t="s">
        <v>133</v>
      </c>
      <c r="X30" s="81" t="b">
        <v>1</v>
      </c>
    </row>
    <row r="31" spans="1:27" ht="26.25" hidden="1" x14ac:dyDescent="0.4">
      <c r="A31" s="56"/>
      <c r="B31" s="58" t="s">
        <v>132</v>
      </c>
      <c r="C31" s="57"/>
      <c r="D31" s="57"/>
      <c r="E31" s="57"/>
      <c r="F31" s="57"/>
      <c r="G31" s="57"/>
      <c r="H31" s="57"/>
      <c r="I31" s="57"/>
      <c r="J31" s="57"/>
      <c r="K31" s="56"/>
      <c r="L31" s="56"/>
      <c r="M31" s="56"/>
      <c r="N31" s="56"/>
      <c r="O31" s="56"/>
      <c r="P31" s="56"/>
      <c r="Q31" s="56"/>
      <c r="R31" s="56"/>
      <c r="S31" s="56"/>
      <c r="T31" s="56"/>
      <c r="U31" s="56"/>
      <c r="V31" s="56"/>
      <c r="W31" s="42" t="s">
        <v>131</v>
      </c>
      <c r="X31" s="80" t="b">
        <v>1</v>
      </c>
    </row>
    <row r="32" spans="1:27" ht="16.5" hidden="1" customHeight="1" x14ac:dyDescent="0.4">
      <c r="A32" s="56"/>
      <c r="B32" s="57"/>
      <c r="C32" s="57"/>
      <c r="D32" s="57"/>
      <c r="E32" s="57"/>
      <c r="F32" s="57"/>
      <c r="G32" s="57"/>
      <c r="H32" s="57"/>
      <c r="I32" s="57"/>
      <c r="J32" s="57"/>
      <c r="K32" s="56"/>
      <c r="L32" s="56"/>
      <c r="M32" s="56"/>
      <c r="N32" s="56"/>
      <c r="O32" s="56"/>
      <c r="P32" s="56"/>
      <c r="Q32" s="56"/>
      <c r="R32" s="56"/>
      <c r="S32" s="56"/>
      <c r="T32" s="56"/>
      <c r="U32" s="56"/>
      <c r="V32" s="56"/>
      <c r="W32" s="42" t="s">
        <v>130</v>
      </c>
      <c r="X32" s="80" t="b">
        <v>0</v>
      </c>
    </row>
    <row r="33" spans="1:34" ht="16.5" hidden="1" customHeight="1" x14ac:dyDescent="0.4">
      <c r="A33" s="10"/>
      <c r="B33" s="79"/>
      <c r="C33" s="3"/>
      <c r="D33" s="3"/>
      <c r="E33" s="3"/>
      <c r="F33" s="3"/>
      <c r="G33" s="3"/>
      <c r="H33" s="3"/>
      <c r="I33" s="3"/>
      <c r="J33" s="3"/>
      <c r="L33" s="56"/>
      <c r="M33" s="56"/>
      <c r="N33" s="56"/>
      <c r="O33" s="56"/>
      <c r="P33" s="56"/>
      <c r="Q33" s="56"/>
      <c r="R33" s="56"/>
      <c r="S33" s="56"/>
      <c r="T33" s="56"/>
      <c r="U33" s="56"/>
      <c r="V33" s="56"/>
      <c r="W33" s="42" t="s">
        <v>129</v>
      </c>
      <c r="X33" s="80" t="b">
        <v>0</v>
      </c>
    </row>
    <row r="34" spans="1:34" ht="15.75" hidden="1" customHeight="1" x14ac:dyDescent="0.4">
      <c r="A34" s="45" t="s">
        <v>128</v>
      </c>
      <c r="B34" s="11" t="s">
        <v>127</v>
      </c>
      <c r="C34" s="3"/>
      <c r="D34" s="3"/>
      <c r="E34" s="3"/>
      <c r="F34" s="3"/>
      <c r="G34" s="3"/>
      <c r="H34" s="3"/>
      <c r="I34" s="3"/>
      <c r="J34" s="3"/>
      <c r="L34" s="56"/>
      <c r="M34" s="56"/>
      <c r="N34" s="56"/>
      <c r="O34" s="56"/>
      <c r="P34" s="56"/>
      <c r="Q34" s="56"/>
      <c r="R34" s="56"/>
      <c r="S34" s="56"/>
      <c r="T34" s="56"/>
      <c r="U34" s="56"/>
      <c r="V34" s="56"/>
      <c r="W34" s="80"/>
      <c r="X34" s="80"/>
    </row>
    <row r="35" spans="1:34" ht="15.75" hidden="1" x14ac:dyDescent="0.25">
      <c r="A35" s="10"/>
      <c r="B35" s="79"/>
      <c r="C35" s="3"/>
      <c r="D35" s="3"/>
      <c r="E35" s="3"/>
      <c r="F35" s="3"/>
      <c r="G35" s="3"/>
      <c r="H35" s="3"/>
      <c r="I35" s="3"/>
      <c r="J35" s="3"/>
      <c r="W35" s="42" t="s">
        <v>40</v>
      </c>
      <c r="X35" s="42" t="b">
        <v>1</v>
      </c>
    </row>
    <row r="36" spans="1:34" ht="16.7" customHeight="1" x14ac:dyDescent="0.25">
      <c r="A36" s="45" t="s">
        <v>126</v>
      </c>
      <c r="B36" s="55" t="s">
        <v>125</v>
      </c>
      <c r="C36" s="55"/>
      <c r="D36" s="55"/>
      <c r="E36" s="55"/>
      <c r="F36" s="55"/>
      <c r="G36" s="55"/>
      <c r="W36" s="42" t="s">
        <v>38</v>
      </c>
      <c r="X36" s="42" t="b">
        <v>0</v>
      </c>
    </row>
    <row r="37" spans="1:34" ht="30" customHeight="1" x14ac:dyDescent="0.25">
      <c r="A37" s="45"/>
      <c r="B37" s="78" t="s">
        <v>124</v>
      </c>
      <c r="C37" s="78"/>
      <c r="D37" s="78"/>
      <c r="E37" s="78"/>
      <c r="F37" s="78"/>
      <c r="G37" s="78"/>
      <c r="H37" s="78"/>
      <c r="I37" s="78"/>
      <c r="J37" s="78"/>
    </row>
    <row r="38" spans="1:34" ht="7.5" customHeight="1" x14ac:dyDescent="0.25">
      <c r="A38" s="45"/>
      <c r="B38" s="8"/>
      <c r="C38" s="7"/>
      <c r="D38" s="7"/>
      <c r="E38" s="7"/>
      <c r="F38" s="7"/>
      <c r="G38" s="7"/>
      <c r="H38" s="7"/>
      <c r="I38" s="7"/>
      <c r="J38" s="6"/>
    </row>
    <row r="39" spans="1:34" hidden="1" x14ac:dyDescent="0.25">
      <c r="A39" s="45"/>
      <c r="B39" s="77"/>
      <c r="C39" s="77"/>
      <c r="D39" s="77"/>
      <c r="E39" s="77"/>
      <c r="F39" s="77"/>
      <c r="G39" s="77"/>
      <c r="H39" s="77"/>
      <c r="I39" s="77"/>
      <c r="J39" s="77"/>
    </row>
    <row r="40" spans="1:34" s="9" customFormat="1" ht="15" customHeight="1" x14ac:dyDescent="0.25">
      <c r="A40" s="45" t="s">
        <v>123</v>
      </c>
      <c r="B40" s="55" t="s">
        <v>122</v>
      </c>
      <c r="C40" s="55"/>
      <c r="D40" s="55"/>
      <c r="E40" s="55"/>
      <c r="F40" s="55"/>
      <c r="G40" s="55"/>
      <c r="H40" s="55"/>
      <c r="I40" s="55"/>
      <c r="J40" s="55"/>
    </row>
    <row r="41" spans="1:34" hidden="1" x14ac:dyDescent="0.25">
      <c r="A41" s="45"/>
      <c r="B41" s="3"/>
      <c r="C41" s="3"/>
      <c r="D41" s="3"/>
      <c r="E41" s="3"/>
      <c r="F41" s="3"/>
      <c r="G41" s="3"/>
      <c r="H41" s="3"/>
      <c r="I41" s="3"/>
      <c r="J41" s="3"/>
      <c r="W41" s="1" t="s">
        <v>121</v>
      </c>
      <c r="X41" s="1" t="b">
        <v>1</v>
      </c>
    </row>
    <row r="42" spans="1:34" s="9" customFormat="1" ht="15" customHeight="1" x14ac:dyDescent="0.25">
      <c r="A42" s="45" t="s">
        <v>117</v>
      </c>
      <c r="B42" s="55" t="s">
        <v>120</v>
      </c>
      <c r="C42" s="55"/>
      <c r="D42" s="55"/>
      <c r="E42" s="55"/>
      <c r="F42" s="55"/>
      <c r="G42" s="55"/>
      <c r="H42" s="55"/>
      <c r="I42" s="55"/>
      <c r="J42" s="55"/>
      <c r="W42" s="1" t="s">
        <v>119</v>
      </c>
      <c r="X42" s="9" t="b">
        <v>1</v>
      </c>
    </row>
    <row r="43" spans="1:34" ht="28.5" customHeight="1" x14ac:dyDescent="0.25">
      <c r="A43" s="45"/>
      <c r="B43" s="8" t="s">
        <v>118</v>
      </c>
      <c r="C43" s="7"/>
      <c r="D43" s="7"/>
      <c r="E43" s="7"/>
      <c r="F43" s="7"/>
      <c r="G43" s="7"/>
      <c r="H43" s="7"/>
      <c r="I43" s="7"/>
      <c r="J43" s="6"/>
    </row>
    <row r="44" spans="1:34" s="9" customFormat="1" x14ac:dyDescent="0.25">
      <c r="A44" s="45" t="s">
        <v>117</v>
      </c>
      <c r="B44" s="55" t="s">
        <v>116</v>
      </c>
      <c r="C44" s="55"/>
      <c r="D44" s="55"/>
      <c r="E44" s="55"/>
      <c r="F44" s="55"/>
      <c r="G44" s="55"/>
      <c r="H44" s="55"/>
      <c r="I44" s="55"/>
      <c r="J44" s="55"/>
    </row>
    <row r="45" spans="1:34" ht="15" customHeight="1" x14ac:dyDescent="0.25">
      <c r="A45" s="45"/>
      <c r="B45" s="8" t="s">
        <v>115</v>
      </c>
      <c r="C45" s="7"/>
      <c r="D45" s="7"/>
      <c r="E45" s="7"/>
      <c r="F45" s="7"/>
      <c r="G45" s="7"/>
      <c r="H45" s="7"/>
      <c r="I45" s="7"/>
      <c r="J45" s="6"/>
    </row>
    <row r="46" spans="1:34" x14ac:dyDescent="0.25">
      <c r="A46" s="45"/>
      <c r="B46" s="77"/>
      <c r="C46" s="77"/>
      <c r="D46" s="77"/>
      <c r="E46" s="77"/>
      <c r="F46" s="77"/>
      <c r="G46" s="77"/>
      <c r="H46" s="77"/>
      <c r="I46" s="77"/>
      <c r="J46" s="77"/>
      <c r="Z46" s="69" t="s">
        <v>114</v>
      </c>
      <c r="AA46" s="67" t="s">
        <v>113</v>
      </c>
    </row>
    <row r="47" spans="1:34" s="9" customFormat="1" ht="30" customHeight="1" x14ac:dyDescent="0.25">
      <c r="A47" s="45" t="s">
        <v>112</v>
      </c>
      <c r="B47" s="55" t="s">
        <v>111</v>
      </c>
      <c r="C47" s="55"/>
      <c r="D47" s="55"/>
      <c r="E47" s="55"/>
      <c r="F47" s="55"/>
      <c r="G47" s="55"/>
      <c r="H47" s="55"/>
      <c r="I47" s="55"/>
      <c r="J47" s="55"/>
      <c r="Z47" s="69" t="s">
        <v>110</v>
      </c>
      <c r="AA47" s="67" t="s">
        <v>109</v>
      </c>
    </row>
    <row r="48" spans="1:34" ht="21" customHeight="1" x14ac:dyDescent="0.25">
      <c r="A48" s="74" t="s">
        <v>108</v>
      </c>
      <c r="B48" s="76" t="s">
        <v>83</v>
      </c>
      <c r="C48" s="75"/>
      <c r="D48" s="71" t="str">
        <f>+B48</f>
        <v>VP-Request Quote and request Board Approval</v>
      </c>
      <c r="E48" s="71"/>
      <c r="F48" s="71"/>
      <c r="G48" s="71"/>
      <c r="H48" s="71"/>
      <c r="I48" s="71"/>
      <c r="J48" s="70"/>
      <c r="Z48" s="69" t="s">
        <v>107</v>
      </c>
      <c r="AA48" s="67" t="s">
        <v>106</v>
      </c>
      <c r="AB48" s="67"/>
      <c r="AC48" s="67"/>
      <c r="AD48" s="67"/>
      <c r="AE48" s="67"/>
      <c r="AF48" s="67"/>
      <c r="AG48" s="67"/>
      <c r="AH48" s="67"/>
    </row>
    <row r="49" spans="1:34" ht="21" customHeight="1" x14ac:dyDescent="0.25">
      <c r="A49" s="74" t="s">
        <v>105</v>
      </c>
      <c r="B49" s="76" t="s">
        <v>82</v>
      </c>
      <c r="C49" s="75"/>
      <c r="D49" s="71" t="str">
        <f>+B49</f>
        <v>VP-Order/Release PO for Vehicles (bus or other)</v>
      </c>
      <c r="E49" s="71"/>
      <c r="F49" s="71"/>
      <c r="G49" s="71"/>
      <c r="H49" s="71"/>
      <c r="I49" s="71"/>
      <c r="J49" s="70"/>
      <c r="Z49" s="69" t="s">
        <v>104</v>
      </c>
      <c r="AA49" s="67" t="s">
        <v>103</v>
      </c>
      <c r="AB49" s="67"/>
      <c r="AC49" s="67"/>
      <c r="AD49" s="67"/>
      <c r="AE49" s="67"/>
      <c r="AF49" s="67"/>
      <c r="AG49" s="67"/>
      <c r="AH49" s="67"/>
    </row>
    <row r="50" spans="1:34" ht="21" customHeight="1" x14ac:dyDescent="0.25">
      <c r="A50" s="74" t="s">
        <v>102</v>
      </c>
      <c r="B50" s="73"/>
      <c r="C50" s="72"/>
      <c r="D50" s="71"/>
      <c r="E50" s="71"/>
      <c r="F50" s="71"/>
      <c r="G50" s="71"/>
      <c r="H50" s="71"/>
      <c r="I50" s="71"/>
      <c r="J50" s="70"/>
      <c r="Z50" s="69" t="s">
        <v>101</v>
      </c>
      <c r="AA50" s="1" t="s">
        <v>100</v>
      </c>
      <c r="AB50" s="67"/>
      <c r="AC50" s="67"/>
      <c r="AD50" s="67"/>
      <c r="AE50" s="67"/>
      <c r="AF50" s="67"/>
      <c r="AG50" s="67"/>
      <c r="AH50" s="67"/>
    </row>
    <row r="51" spans="1:34" ht="21" hidden="1" customHeight="1" x14ac:dyDescent="0.25">
      <c r="Z51" s="69" t="s">
        <v>99</v>
      </c>
      <c r="AA51" s="67" t="s">
        <v>98</v>
      </c>
    </row>
    <row r="52" spans="1:34" ht="26.25" hidden="1" customHeight="1" x14ac:dyDescent="0.4">
      <c r="A52" s="56"/>
      <c r="B52" s="58" t="s">
        <v>97</v>
      </c>
      <c r="C52" s="57"/>
      <c r="D52" s="57"/>
      <c r="E52" s="57"/>
      <c r="F52" s="57"/>
      <c r="G52" s="57"/>
      <c r="H52" s="57"/>
      <c r="I52" s="57"/>
      <c r="J52" s="57"/>
      <c r="K52" s="56"/>
      <c r="L52" s="56"/>
      <c r="M52" s="56"/>
      <c r="N52" s="56"/>
      <c r="O52" s="56"/>
      <c r="P52" s="56"/>
      <c r="Q52" s="56"/>
      <c r="R52" s="56"/>
      <c r="S52" s="56"/>
      <c r="T52" s="56"/>
      <c r="U52" s="56"/>
      <c r="V52" s="56"/>
      <c r="AA52" s="67" t="s">
        <v>96</v>
      </c>
    </row>
    <row r="53" spans="1:34" ht="5.25" hidden="1" customHeight="1" x14ac:dyDescent="0.4">
      <c r="A53" s="56"/>
      <c r="B53" s="57"/>
      <c r="C53" s="57"/>
      <c r="D53" s="57"/>
      <c r="E53" s="57"/>
      <c r="F53" s="57"/>
      <c r="G53" s="57"/>
      <c r="H53" s="57"/>
      <c r="I53" s="57"/>
      <c r="J53" s="57"/>
      <c r="K53" s="56"/>
      <c r="L53" s="56"/>
      <c r="M53" s="56"/>
      <c r="N53" s="56"/>
      <c r="O53" s="56"/>
      <c r="P53" s="56"/>
      <c r="Q53" s="56"/>
      <c r="R53" s="56"/>
      <c r="S53" s="56"/>
      <c r="T53" s="56"/>
      <c r="U53" s="56"/>
      <c r="V53" s="56"/>
      <c r="AA53" s="67" t="s">
        <v>95</v>
      </c>
    </row>
    <row r="54" spans="1:34" hidden="1" x14ac:dyDescent="0.25">
      <c r="A54" s="63"/>
      <c r="B54" s="3"/>
      <c r="C54" s="3"/>
      <c r="D54" s="3"/>
      <c r="E54" s="3"/>
      <c r="F54" s="3"/>
      <c r="G54" s="3"/>
      <c r="H54" s="3"/>
      <c r="I54" s="3"/>
      <c r="J54" s="3"/>
      <c r="AA54" s="67" t="s">
        <v>94</v>
      </c>
    </row>
    <row r="55" spans="1:34" hidden="1" outlineLevel="1" x14ac:dyDescent="0.25">
      <c r="A55" s="63"/>
      <c r="B55" s="62" t="s">
        <v>93</v>
      </c>
      <c r="C55" s="3"/>
      <c r="D55" s="3"/>
      <c r="E55" s="3"/>
      <c r="F55" s="3"/>
      <c r="G55" s="3"/>
      <c r="H55" s="3"/>
      <c r="I55" s="3"/>
      <c r="J55" s="3"/>
      <c r="AA55" s="67" t="s">
        <v>92</v>
      </c>
    </row>
    <row r="56" spans="1:34" hidden="1" outlineLevel="1" x14ac:dyDescent="0.25">
      <c r="A56" s="63"/>
      <c r="B56" s="68"/>
      <c r="C56" s="3"/>
      <c r="D56" s="3"/>
      <c r="E56" s="3"/>
      <c r="F56" s="3"/>
      <c r="G56" s="3"/>
      <c r="H56" s="3"/>
      <c r="I56" s="3"/>
      <c r="J56" s="3"/>
      <c r="AA56" s="67" t="s">
        <v>91</v>
      </c>
    </row>
    <row r="57" spans="1:34" hidden="1" outlineLevel="1" x14ac:dyDescent="0.25">
      <c r="A57" s="45" t="s">
        <v>90</v>
      </c>
      <c r="B57" s="61" t="s">
        <v>89</v>
      </c>
      <c r="C57" s="61"/>
      <c r="D57" s="61"/>
      <c r="E57" s="61"/>
      <c r="F57" s="61"/>
      <c r="G57" s="61"/>
      <c r="H57" s="61"/>
      <c r="I57" s="61"/>
      <c r="J57" s="61"/>
      <c r="AA57" s="67" t="s">
        <v>88</v>
      </c>
    </row>
    <row r="58" spans="1:34" ht="63.75" hidden="1" customHeight="1" outlineLevel="1" x14ac:dyDescent="0.25">
      <c r="B58" s="8" t="s">
        <v>87</v>
      </c>
      <c r="C58" s="7"/>
      <c r="D58" s="7"/>
      <c r="E58" s="7"/>
      <c r="F58" s="7"/>
      <c r="G58" s="7"/>
      <c r="H58" s="7"/>
      <c r="I58" s="7"/>
      <c r="J58" s="6"/>
      <c r="AA58" s="67" t="s">
        <v>86</v>
      </c>
    </row>
    <row r="59" spans="1:34" hidden="1" x14ac:dyDescent="0.25">
      <c r="AA59" s="1" t="s">
        <v>85</v>
      </c>
    </row>
    <row r="60" spans="1:34" hidden="1" outlineLevel="1" x14ac:dyDescent="0.25">
      <c r="A60" s="63"/>
      <c r="B60" s="62" t="s">
        <v>84</v>
      </c>
      <c r="C60" s="3"/>
      <c r="D60" s="3"/>
      <c r="E60" s="3"/>
      <c r="F60" s="3"/>
      <c r="G60" s="3"/>
      <c r="H60" s="3"/>
      <c r="I60" s="3"/>
      <c r="J60" s="3"/>
      <c r="AA60" s="67" t="s">
        <v>83</v>
      </c>
    </row>
    <row r="61" spans="1:34" hidden="1" outlineLevel="1" x14ac:dyDescent="0.25">
      <c r="A61" s="63"/>
      <c r="B61" s="68"/>
      <c r="C61" s="3"/>
      <c r="D61" s="3"/>
      <c r="E61" s="3"/>
      <c r="F61" s="3"/>
      <c r="G61" s="3"/>
      <c r="H61" s="3"/>
      <c r="I61" s="3"/>
      <c r="J61" s="3"/>
      <c r="AA61" s="67" t="s">
        <v>82</v>
      </c>
    </row>
    <row r="62" spans="1:34" hidden="1" outlineLevel="1" x14ac:dyDescent="0.25">
      <c r="A62" s="45" t="s">
        <v>81</v>
      </c>
      <c r="B62" s="61" t="s">
        <v>80</v>
      </c>
      <c r="C62" s="61"/>
      <c r="D62" s="61"/>
      <c r="E62" s="61"/>
      <c r="F62" s="61"/>
      <c r="G62" s="61"/>
      <c r="H62" s="61"/>
      <c r="I62" s="61"/>
      <c r="J62" s="61"/>
      <c r="AA62" s="67" t="s">
        <v>79</v>
      </c>
    </row>
    <row r="63" spans="1:34" ht="27" hidden="1" customHeight="1" outlineLevel="1" x14ac:dyDescent="0.25">
      <c r="A63" s="45"/>
      <c r="B63" s="8"/>
      <c r="C63" s="7"/>
      <c r="D63" s="7"/>
      <c r="E63" s="7"/>
      <c r="F63" s="7"/>
      <c r="G63" s="7"/>
      <c r="H63" s="7"/>
      <c r="I63" s="7"/>
      <c r="J63" s="6"/>
      <c r="AA63" s="1" t="s">
        <v>78</v>
      </c>
    </row>
    <row r="64" spans="1:34" hidden="1" outlineLevel="1" x14ac:dyDescent="0.25">
      <c r="A64" s="45"/>
      <c r="B64" s="68"/>
      <c r="C64" s="3"/>
      <c r="D64" s="3"/>
      <c r="E64" s="3"/>
      <c r="F64" s="3"/>
      <c r="G64" s="3"/>
      <c r="H64" s="3"/>
      <c r="I64" s="3"/>
      <c r="J64" s="3"/>
      <c r="AA64" s="67" t="s">
        <v>77</v>
      </c>
    </row>
    <row r="65" spans="1:27" s="9" customFormat="1" ht="14.45" hidden="1" customHeight="1" outlineLevel="1" x14ac:dyDescent="0.25">
      <c r="A65" s="45" t="s">
        <v>76</v>
      </c>
      <c r="B65" s="61" t="s">
        <v>75</v>
      </c>
      <c r="C65" s="61"/>
      <c r="D65" s="61"/>
      <c r="E65" s="61"/>
      <c r="F65" s="61"/>
      <c r="G65" s="61"/>
      <c r="H65" s="61"/>
      <c r="I65" s="61"/>
      <c r="J65" s="61"/>
      <c r="AA65" s="67" t="s">
        <v>74</v>
      </c>
    </row>
    <row r="66" spans="1:27" ht="17.25" customHeight="1" outlineLevel="1" x14ac:dyDescent="0.25">
      <c r="A66" s="45"/>
      <c r="B66" s="59"/>
      <c r="C66" s="66" t="s">
        <v>73</v>
      </c>
      <c r="D66" s="66"/>
      <c r="E66" s="66"/>
      <c r="F66" s="65"/>
      <c r="G66" s="65"/>
      <c r="H66" s="65"/>
      <c r="I66" s="65"/>
      <c r="J66" s="65"/>
    </row>
    <row r="67" spans="1:27" ht="17.25" customHeight="1" outlineLevel="1" x14ac:dyDescent="0.25">
      <c r="A67" s="45"/>
      <c r="B67" s="59"/>
      <c r="C67" s="66" t="s">
        <v>72</v>
      </c>
      <c r="D67" s="66"/>
      <c r="E67" s="66"/>
      <c r="F67" s="65"/>
      <c r="G67" s="65"/>
      <c r="H67" s="65"/>
      <c r="I67" s="65"/>
      <c r="J67" s="65"/>
    </row>
    <row r="68" spans="1:27" ht="17.25" customHeight="1" outlineLevel="1" x14ac:dyDescent="0.25">
      <c r="A68" s="45"/>
      <c r="B68" s="59"/>
      <c r="C68" s="66" t="s">
        <v>71</v>
      </c>
      <c r="D68" s="66"/>
      <c r="E68" s="66"/>
      <c r="F68" s="65"/>
      <c r="G68" s="65"/>
      <c r="H68" s="65"/>
      <c r="I68" s="65"/>
      <c r="J68" s="65"/>
    </row>
    <row r="69" spans="1:27" ht="17.25" customHeight="1" outlineLevel="1" x14ac:dyDescent="0.25">
      <c r="A69" s="45"/>
      <c r="B69" s="59"/>
      <c r="C69" s="66" t="s">
        <v>70</v>
      </c>
      <c r="D69" s="66"/>
      <c r="E69" s="66"/>
      <c r="F69" s="65"/>
      <c r="G69" s="65"/>
      <c r="H69" s="65"/>
      <c r="I69" s="65"/>
      <c r="J69" s="65"/>
    </row>
    <row r="70" spans="1:27" ht="17.25" customHeight="1" outlineLevel="1" x14ac:dyDescent="0.25">
      <c r="A70" s="45"/>
      <c r="B70" s="59"/>
      <c r="C70" s="66" t="s">
        <v>69</v>
      </c>
      <c r="D70" s="66"/>
      <c r="E70" s="66"/>
      <c r="F70" s="65"/>
      <c r="G70" s="65"/>
      <c r="H70" s="65"/>
      <c r="I70" s="65"/>
      <c r="J70" s="65"/>
    </row>
    <row r="71" spans="1:27" ht="17.25" customHeight="1" outlineLevel="1" x14ac:dyDescent="0.25">
      <c r="A71" s="45"/>
      <c r="B71" s="59"/>
      <c r="C71" s="66" t="s">
        <v>68</v>
      </c>
      <c r="D71" s="66"/>
      <c r="E71" s="66"/>
      <c r="F71" s="65"/>
      <c r="G71" s="65"/>
      <c r="H71" s="65"/>
      <c r="I71" s="65"/>
      <c r="J71" s="65"/>
    </row>
    <row r="72" spans="1:27" ht="17.25" customHeight="1" outlineLevel="1" x14ac:dyDescent="0.25">
      <c r="A72" s="45"/>
      <c r="B72" s="59"/>
      <c r="C72" s="66" t="s">
        <v>67</v>
      </c>
      <c r="D72" s="66"/>
      <c r="E72" s="66"/>
      <c r="F72" s="65"/>
      <c r="G72" s="65"/>
      <c r="H72" s="65"/>
      <c r="I72" s="65"/>
      <c r="J72" s="65"/>
    </row>
    <row r="73" spans="1:27" hidden="1" outlineLevel="1" x14ac:dyDescent="0.25">
      <c r="A73" s="45"/>
      <c r="B73" s="3"/>
      <c r="C73" s="3"/>
      <c r="D73" s="3"/>
      <c r="E73" s="3"/>
      <c r="F73" s="3"/>
      <c r="G73" s="3"/>
      <c r="H73" s="3"/>
      <c r="I73" s="3"/>
      <c r="J73" s="3"/>
    </row>
    <row r="74" spans="1:27" s="9" customFormat="1" hidden="1" outlineLevel="1" x14ac:dyDescent="0.25">
      <c r="A74" s="45" t="s">
        <v>66</v>
      </c>
      <c r="B74" s="64" t="s">
        <v>65</v>
      </c>
      <c r="C74" s="64"/>
      <c r="D74" s="64"/>
      <c r="E74" s="64"/>
      <c r="F74" s="64"/>
      <c r="G74" s="64"/>
      <c r="H74" s="64"/>
      <c r="I74" s="64"/>
      <c r="J74" s="64"/>
    </row>
    <row r="75" spans="1:27" ht="26.25" hidden="1" customHeight="1" outlineLevel="1" x14ac:dyDescent="0.25">
      <c r="A75" s="45"/>
      <c r="B75" s="8"/>
      <c r="C75" s="7"/>
      <c r="D75" s="7"/>
      <c r="E75" s="7"/>
      <c r="F75" s="7"/>
      <c r="G75" s="7"/>
      <c r="H75" s="7"/>
      <c r="I75" s="7"/>
      <c r="J75" s="6"/>
    </row>
    <row r="76" spans="1:27" hidden="1" collapsed="1" x14ac:dyDescent="0.25">
      <c r="A76" s="63"/>
      <c r="C76" s="3"/>
      <c r="D76" s="3"/>
      <c r="E76" s="3"/>
      <c r="F76" s="3"/>
      <c r="G76" s="3"/>
      <c r="H76" s="3"/>
      <c r="I76" s="3"/>
      <c r="J76" s="3"/>
    </row>
    <row r="77" spans="1:27" hidden="1" outlineLevel="1" x14ac:dyDescent="0.25">
      <c r="A77" s="63"/>
      <c r="B77" s="62" t="s">
        <v>64</v>
      </c>
      <c r="C77" s="3"/>
      <c r="D77" s="3"/>
      <c r="E77" s="3"/>
      <c r="F77" s="3"/>
      <c r="G77" s="3"/>
      <c r="H77" s="3"/>
      <c r="I77" s="3"/>
      <c r="J77" s="3"/>
    </row>
    <row r="78" spans="1:27" s="9" customFormat="1" ht="38.450000000000003" hidden="1" customHeight="1" outlineLevel="1" x14ac:dyDescent="0.25">
      <c r="A78" s="45" t="s">
        <v>63</v>
      </c>
      <c r="B78" s="61" t="s">
        <v>62</v>
      </c>
      <c r="C78" s="61"/>
      <c r="D78" s="61"/>
      <c r="E78" s="61"/>
      <c r="F78" s="61"/>
      <c r="G78" s="61"/>
      <c r="H78" s="61"/>
      <c r="I78" s="61"/>
      <c r="J78" s="61"/>
    </row>
    <row r="79" spans="1:27" ht="27.75" hidden="1" customHeight="1" outlineLevel="1" x14ac:dyDescent="0.25">
      <c r="A79" s="60"/>
      <c r="B79" s="8"/>
      <c r="C79" s="7"/>
      <c r="D79" s="7"/>
      <c r="E79" s="7"/>
      <c r="F79" s="7"/>
      <c r="G79" s="7"/>
      <c r="H79" s="7"/>
      <c r="I79" s="7"/>
      <c r="J79" s="6"/>
    </row>
    <row r="80" spans="1:27" hidden="1" collapsed="1" x14ac:dyDescent="0.25">
      <c r="A80" s="60"/>
      <c r="B80" s="59"/>
      <c r="C80" s="59"/>
      <c r="D80" s="59"/>
      <c r="E80" s="59"/>
      <c r="F80" s="59"/>
      <c r="G80" s="59"/>
      <c r="H80" s="59"/>
      <c r="I80" s="59"/>
      <c r="J80" s="59"/>
    </row>
    <row r="81" spans="1:22" ht="5.25" hidden="1" customHeight="1" x14ac:dyDescent="0.4">
      <c r="A81" s="56"/>
      <c r="B81" s="57"/>
      <c r="C81" s="57"/>
      <c r="D81" s="57"/>
      <c r="E81" s="57"/>
      <c r="F81" s="57"/>
      <c r="G81" s="57"/>
      <c r="H81" s="57"/>
      <c r="I81" s="57"/>
      <c r="J81" s="57"/>
      <c r="K81" s="56"/>
      <c r="L81" s="56"/>
      <c r="M81" s="56"/>
      <c r="N81" s="56"/>
      <c r="O81" s="56"/>
      <c r="P81" s="56"/>
      <c r="Q81" s="56"/>
      <c r="R81" s="56"/>
      <c r="S81" s="56"/>
      <c r="T81" s="56"/>
      <c r="U81" s="56"/>
      <c r="V81" s="56"/>
    </row>
    <row r="82" spans="1:22" s="4" customFormat="1" hidden="1" x14ac:dyDescent="0.25">
      <c r="B82" s="59"/>
      <c r="C82" s="59"/>
      <c r="D82" s="59"/>
      <c r="E82" s="59"/>
      <c r="F82" s="59"/>
      <c r="G82" s="59"/>
      <c r="H82" s="59"/>
      <c r="I82" s="59"/>
      <c r="J82" s="59"/>
    </row>
    <row r="83" spans="1:22" s="9" customFormat="1" x14ac:dyDescent="0.25">
      <c r="A83" s="10" t="s">
        <v>61</v>
      </c>
      <c r="B83" s="55" t="s">
        <v>60</v>
      </c>
      <c r="C83" s="55"/>
      <c r="D83" s="55"/>
      <c r="E83" s="55"/>
      <c r="F83" s="55"/>
      <c r="G83" s="55"/>
      <c r="H83" s="55"/>
      <c r="I83" s="55"/>
      <c r="J83" s="55"/>
    </row>
    <row r="84" spans="1:22" ht="8.25" customHeight="1" x14ac:dyDescent="0.25">
      <c r="A84" s="4"/>
      <c r="B84" s="8"/>
      <c r="C84" s="7"/>
      <c r="D84" s="7"/>
      <c r="E84" s="7"/>
      <c r="F84" s="7"/>
      <c r="G84" s="7"/>
      <c r="H84" s="7"/>
      <c r="I84" s="7"/>
      <c r="J84" s="6"/>
    </row>
    <row r="85" spans="1:22" x14ac:dyDescent="0.25">
      <c r="A85" s="4"/>
      <c r="B85" s="3"/>
      <c r="C85" s="3"/>
      <c r="D85" s="3"/>
      <c r="E85" s="3"/>
      <c r="F85" s="3"/>
      <c r="G85" s="3"/>
      <c r="H85" s="3"/>
      <c r="I85" s="3"/>
      <c r="J85" s="3"/>
    </row>
    <row r="86" spans="1:22" ht="26.25" hidden="1" x14ac:dyDescent="0.4">
      <c r="A86" s="56"/>
      <c r="B86" s="58" t="s">
        <v>59</v>
      </c>
      <c r="C86" s="57"/>
      <c r="D86" s="57"/>
      <c r="E86" s="57"/>
      <c r="F86" s="57"/>
      <c r="G86" s="57"/>
      <c r="H86" s="57"/>
      <c r="I86" s="57"/>
      <c r="J86" s="57"/>
      <c r="K86" s="56"/>
      <c r="L86" s="56"/>
      <c r="M86" s="56"/>
      <c r="N86" s="56"/>
      <c r="O86" s="56"/>
      <c r="P86" s="56"/>
      <c r="Q86" s="56"/>
      <c r="R86" s="56"/>
      <c r="S86" s="56"/>
      <c r="T86" s="56"/>
      <c r="U86" s="56"/>
      <c r="V86" s="56"/>
    </row>
    <row r="87" spans="1:22" ht="5.25" hidden="1" customHeight="1" x14ac:dyDescent="0.4">
      <c r="A87" s="56"/>
      <c r="B87" s="57"/>
      <c r="C87" s="57"/>
      <c r="D87" s="57"/>
      <c r="E87" s="57"/>
      <c r="F87" s="57"/>
      <c r="G87" s="57"/>
      <c r="H87" s="57"/>
      <c r="I87" s="57"/>
      <c r="J87" s="57"/>
      <c r="K87" s="56"/>
      <c r="L87" s="56"/>
      <c r="M87" s="56"/>
      <c r="N87" s="56"/>
      <c r="O87" s="56"/>
      <c r="P87" s="56"/>
      <c r="Q87" s="56"/>
      <c r="R87" s="56"/>
      <c r="S87" s="56"/>
      <c r="T87" s="56"/>
      <c r="U87" s="56"/>
      <c r="V87" s="56"/>
    </row>
    <row r="88" spans="1:22" s="9" customFormat="1" hidden="1" x14ac:dyDescent="0.25">
      <c r="A88" s="10" t="s">
        <v>58</v>
      </c>
      <c r="B88" s="55" t="s">
        <v>57</v>
      </c>
      <c r="C88" s="55"/>
      <c r="D88" s="55"/>
      <c r="E88" s="55"/>
      <c r="F88" s="55"/>
      <c r="G88" s="55"/>
      <c r="H88" s="55"/>
      <c r="I88" s="55"/>
      <c r="J88" s="55"/>
    </row>
    <row r="89" spans="1:22" ht="27.75" hidden="1" customHeight="1" x14ac:dyDescent="0.25">
      <c r="A89" s="3"/>
      <c r="B89" s="41" t="s">
        <v>56</v>
      </c>
      <c r="C89" s="41"/>
      <c r="D89" s="41"/>
      <c r="E89" s="41"/>
      <c r="F89" s="41"/>
      <c r="G89" s="41"/>
      <c r="H89" s="41"/>
      <c r="I89" s="41"/>
      <c r="J89" s="41"/>
    </row>
    <row r="90" spans="1:22" hidden="1" x14ac:dyDescent="0.25">
      <c r="A90" s="3"/>
      <c r="B90" s="24" t="s">
        <v>55</v>
      </c>
      <c r="C90" s="24"/>
      <c r="D90" s="24"/>
      <c r="E90" s="24"/>
      <c r="F90" s="24"/>
      <c r="G90" s="24"/>
      <c r="H90" s="24"/>
      <c r="I90" s="24"/>
      <c r="J90" s="24"/>
    </row>
    <row r="91" spans="1:22" x14ac:dyDescent="0.25">
      <c r="A91" s="3"/>
      <c r="B91" s="47" t="s">
        <v>54</v>
      </c>
      <c r="C91" s="47"/>
      <c r="D91" s="143" t="str">
        <f>D$111</f>
        <v>FY19</v>
      </c>
      <c r="E91" s="22" t="str">
        <f>E$111</f>
        <v>FY20</v>
      </c>
      <c r="F91" s="22" t="str">
        <f>F$111</f>
        <v>FY21</v>
      </c>
      <c r="G91" s="22" t="str">
        <f>G$111</f>
        <v>FY22</v>
      </c>
      <c r="H91" s="22" t="str">
        <f>H$111</f>
        <v>FY23</v>
      </c>
      <c r="I91" s="22" t="str">
        <f>I$111</f>
        <v>FY24</v>
      </c>
      <c r="J91" s="22" t="s">
        <v>10</v>
      </c>
    </row>
    <row r="92" spans="1:22" ht="15" customHeight="1" x14ac:dyDescent="0.25">
      <c r="A92" s="3"/>
      <c r="B92" s="48" t="s">
        <v>53</v>
      </c>
      <c r="C92" s="48"/>
      <c r="D92" s="144">
        <v>191333</v>
      </c>
      <c r="E92" s="31">
        <f>(E127+E139)-SUM(E101)</f>
        <v>0</v>
      </c>
      <c r="F92" s="31">
        <f>(F127+F139)-SUM(F101)</f>
        <v>0</v>
      </c>
      <c r="G92" s="31">
        <f>(G127+G139)-SUM(G101)</f>
        <v>0</v>
      </c>
      <c r="H92" s="31">
        <f>(H127+H139)-SUM(H101)</f>
        <v>0</v>
      </c>
      <c r="I92" s="31">
        <f>(I127+I139)-SUM(I101)</f>
        <v>0</v>
      </c>
      <c r="J92" s="40">
        <f>SUM(D92:I92)</f>
        <v>191333</v>
      </c>
    </row>
    <row r="93" spans="1:22" ht="15" hidden="1" customHeight="1" outlineLevel="1" x14ac:dyDescent="0.25">
      <c r="A93" s="3"/>
      <c r="B93" s="54" t="s">
        <v>52</v>
      </c>
      <c r="C93" s="53"/>
      <c r="D93" s="52">
        <v>0</v>
      </c>
      <c r="E93" s="52">
        <v>0</v>
      </c>
      <c r="F93" s="52">
        <v>0</v>
      </c>
      <c r="G93" s="52">
        <v>0</v>
      </c>
      <c r="H93" s="52">
        <v>0</v>
      </c>
      <c r="I93" s="52">
        <v>0</v>
      </c>
      <c r="J93" s="40">
        <f>SUM(D93:I93)</f>
        <v>0</v>
      </c>
    </row>
    <row r="94" spans="1:22" ht="15" hidden="1" customHeight="1" outlineLevel="1" x14ac:dyDescent="0.25">
      <c r="A94" s="3"/>
      <c r="B94" s="54" t="s">
        <v>51</v>
      </c>
      <c r="C94" s="53"/>
      <c r="D94" s="52">
        <v>0</v>
      </c>
      <c r="E94" s="52">
        <v>0</v>
      </c>
      <c r="F94" s="52">
        <v>0</v>
      </c>
      <c r="G94" s="52">
        <v>0</v>
      </c>
      <c r="H94" s="52">
        <v>0</v>
      </c>
      <c r="I94" s="52">
        <v>0</v>
      </c>
      <c r="J94" s="40">
        <f>SUM(D94:I94)</f>
        <v>0</v>
      </c>
    </row>
    <row r="95" spans="1:22" ht="15" hidden="1" customHeight="1" outlineLevel="1" x14ac:dyDescent="0.25">
      <c r="A95" s="3"/>
      <c r="B95" s="54" t="s">
        <v>50</v>
      </c>
      <c r="C95" s="53"/>
      <c r="D95" s="52">
        <v>0</v>
      </c>
      <c r="E95" s="52">
        <v>0</v>
      </c>
      <c r="F95" s="52">
        <v>0</v>
      </c>
      <c r="G95" s="52">
        <v>0</v>
      </c>
      <c r="H95" s="52">
        <v>0</v>
      </c>
      <c r="I95" s="52">
        <v>0</v>
      </c>
      <c r="J95" s="40">
        <f>SUM(D95:I95)</f>
        <v>0</v>
      </c>
    </row>
    <row r="96" spans="1:22" ht="15" hidden="1" customHeight="1" outlineLevel="1" x14ac:dyDescent="0.25">
      <c r="A96" s="3"/>
      <c r="B96" s="54" t="s">
        <v>49</v>
      </c>
      <c r="C96" s="53"/>
      <c r="D96" s="52">
        <v>0</v>
      </c>
      <c r="E96" s="52">
        <v>0</v>
      </c>
      <c r="F96" s="52">
        <v>0</v>
      </c>
      <c r="G96" s="52">
        <v>0</v>
      </c>
      <c r="H96" s="52">
        <v>0</v>
      </c>
      <c r="I96" s="52">
        <v>0</v>
      </c>
      <c r="J96" s="40">
        <f>SUM(D96:I96)</f>
        <v>0</v>
      </c>
    </row>
    <row r="97" spans="1:24" ht="15" customHeight="1" collapsed="1" x14ac:dyDescent="0.25">
      <c r="A97" s="3"/>
      <c r="B97" s="47" t="s">
        <v>48</v>
      </c>
      <c r="C97" s="47"/>
      <c r="D97" s="51"/>
      <c r="E97" s="51"/>
      <c r="F97" s="50"/>
      <c r="G97" s="50"/>
      <c r="H97" s="50"/>
      <c r="I97" s="50"/>
      <c r="J97" s="49"/>
    </row>
    <row r="98" spans="1:24" x14ac:dyDescent="0.25">
      <c r="A98" s="3"/>
      <c r="B98" s="48" t="s">
        <v>47</v>
      </c>
      <c r="C98" s="48"/>
      <c r="D98" s="31"/>
      <c r="E98" s="31"/>
      <c r="F98" s="31"/>
      <c r="G98" s="31"/>
      <c r="H98" s="31"/>
      <c r="I98" s="31"/>
      <c r="J98" s="40">
        <f>SUM(D98:I98)</f>
        <v>0</v>
      </c>
    </row>
    <row r="99" spans="1:24" x14ac:dyDescent="0.25">
      <c r="A99" s="3"/>
      <c r="B99" s="48" t="s">
        <v>46</v>
      </c>
      <c r="C99" s="48"/>
      <c r="D99" s="31"/>
      <c r="E99" s="31"/>
      <c r="F99" s="31"/>
      <c r="G99" s="31"/>
      <c r="H99" s="31"/>
      <c r="I99" s="31"/>
      <c r="J99" s="40">
        <f>SUM(D99:I99)</f>
        <v>0</v>
      </c>
    </row>
    <row r="100" spans="1:24" x14ac:dyDescent="0.25">
      <c r="A100" s="3"/>
      <c r="B100" s="19" t="s">
        <v>45</v>
      </c>
      <c r="C100" s="18"/>
      <c r="D100" s="31"/>
      <c r="E100" s="31"/>
      <c r="F100" s="31"/>
      <c r="G100" s="31"/>
      <c r="H100" s="31"/>
      <c r="I100" s="31"/>
      <c r="J100" s="40">
        <f>SUM(D100:I100)</f>
        <v>0</v>
      </c>
    </row>
    <row r="101" spans="1:24" x14ac:dyDescent="0.25">
      <c r="A101" s="3"/>
      <c r="B101" s="47" t="s">
        <v>44</v>
      </c>
      <c r="C101" s="47"/>
      <c r="D101" s="31">
        <f>SUM(D98:D100)</f>
        <v>0</v>
      </c>
      <c r="E101" s="31">
        <f>SUM(E98:E100)</f>
        <v>0</v>
      </c>
      <c r="F101" s="31">
        <f>SUM(F98:F100)</f>
        <v>0</v>
      </c>
      <c r="G101" s="31">
        <f>SUM(G98:G100)</f>
        <v>0</v>
      </c>
      <c r="H101" s="31">
        <f>SUM(H98:H100)</f>
        <v>0</v>
      </c>
      <c r="I101" s="31">
        <f>SUM(I98:I100)</f>
        <v>0</v>
      </c>
      <c r="J101" s="40">
        <f>SUM(D101:I101)</f>
        <v>0</v>
      </c>
    </row>
    <row r="102" spans="1:24" s="9" customFormat="1" ht="15.75" thickBot="1" x14ac:dyDescent="0.3">
      <c r="A102" s="10"/>
      <c r="B102" s="29" t="s">
        <v>43</v>
      </c>
      <c r="C102" s="29"/>
      <c r="D102" s="46">
        <f>SUM(D92:D96)+D101</f>
        <v>191333</v>
      </c>
      <c r="E102" s="46">
        <f>SUM(E92:E96)+E101</f>
        <v>0</v>
      </c>
      <c r="F102" s="46">
        <f>SUM(F92:F96)+F101</f>
        <v>0</v>
      </c>
      <c r="G102" s="46">
        <f>SUM(G92:G96)+G101</f>
        <v>0</v>
      </c>
      <c r="H102" s="46">
        <f>SUM(H92:H96)+H101</f>
        <v>0</v>
      </c>
      <c r="I102" s="46">
        <f>SUM(I92:I96)+I101</f>
        <v>0</v>
      </c>
      <c r="J102" s="46">
        <f>SUM(J92:J96)+J101</f>
        <v>191333</v>
      </c>
    </row>
    <row r="103" spans="1:24" ht="24" customHeight="1" thickTop="1" x14ac:dyDescent="0.25">
      <c r="A103" s="3"/>
      <c r="B103" s="13"/>
      <c r="C103" s="3"/>
      <c r="D103" s="3"/>
      <c r="E103" s="3"/>
      <c r="F103" s="3"/>
      <c r="G103" s="3"/>
      <c r="H103" s="3"/>
      <c r="I103" s="3"/>
      <c r="J103" s="3"/>
    </row>
    <row r="104" spans="1:24" ht="23.25" hidden="1" customHeight="1" x14ac:dyDescent="0.25">
      <c r="A104" s="45" t="s">
        <v>42</v>
      </c>
      <c r="B104" s="26" t="s">
        <v>41</v>
      </c>
      <c r="C104" s="26"/>
      <c r="D104" s="26"/>
      <c r="E104" s="26"/>
      <c r="F104" s="26"/>
      <c r="G104" s="26"/>
      <c r="H104" s="26"/>
      <c r="I104" s="26"/>
      <c r="J104" s="26"/>
      <c r="W104" s="42" t="s">
        <v>40</v>
      </c>
      <c r="X104" s="42" t="b">
        <v>1</v>
      </c>
    </row>
    <row r="105" spans="1:24" ht="15" hidden="1" customHeight="1" x14ac:dyDescent="0.25">
      <c r="A105" s="3"/>
      <c r="B105" s="41" t="s">
        <v>39</v>
      </c>
      <c r="C105" s="41"/>
      <c r="D105" s="41"/>
      <c r="E105" s="41"/>
      <c r="F105" s="41"/>
      <c r="G105" s="41"/>
      <c r="H105" s="44">
        <v>187407</v>
      </c>
      <c r="I105" s="43"/>
      <c r="W105" s="42" t="s">
        <v>38</v>
      </c>
      <c r="X105" s="42" t="b">
        <v>0</v>
      </c>
    </row>
    <row r="106" spans="1:24" ht="15" hidden="1" customHeight="1" x14ac:dyDescent="0.25">
      <c r="A106" s="3"/>
      <c r="B106" s="41" t="s">
        <v>37</v>
      </c>
      <c r="C106" s="41"/>
      <c r="D106" s="41"/>
      <c r="E106" s="41"/>
      <c r="F106" s="41"/>
      <c r="G106" s="41"/>
      <c r="W106" s="42"/>
      <c r="X106" s="42"/>
    </row>
    <row r="107" spans="1:24" hidden="1" x14ac:dyDescent="0.25">
      <c r="A107" s="3"/>
      <c r="B107" s="3"/>
      <c r="C107" s="3"/>
      <c r="D107" s="3"/>
      <c r="E107" s="3"/>
      <c r="F107" s="3"/>
      <c r="G107" s="3"/>
      <c r="H107" s="3"/>
      <c r="I107" s="3"/>
      <c r="J107" s="3"/>
    </row>
    <row r="108" spans="1:24" s="9" customFormat="1" ht="15" hidden="1" customHeight="1" outlineLevel="1" x14ac:dyDescent="0.25">
      <c r="A108" s="10" t="s">
        <v>36</v>
      </c>
      <c r="B108" s="26" t="s">
        <v>35</v>
      </c>
      <c r="C108" s="26"/>
      <c r="D108" s="26"/>
      <c r="E108" s="26"/>
      <c r="F108" s="26"/>
      <c r="G108" s="26"/>
      <c r="H108" s="26"/>
      <c r="I108" s="26"/>
      <c r="J108" s="26"/>
    </row>
    <row r="109" spans="1:24" ht="30.75" hidden="1" customHeight="1" outlineLevel="1" x14ac:dyDescent="0.25">
      <c r="A109" s="3"/>
      <c r="B109" s="41" t="s">
        <v>34</v>
      </c>
      <c r="C109" s="41"/>
      <c r="D109" s="41"/>
      <c r="E109" s="41"/>
      <c r="F109" s="41"/>
      <c r="G109" s="41"/>
      <c r="H109" s="41"/>
      <c r="I109" s="41"/>
      <c r="J109" s="41"/>
    </row>
    <row r="110" spans="1:24" hidden="1" outlineLevel="1" x14ac:dyDescent="0.25">
      <c r="A110" s="3"/>
      <c r="B110" s="25" t="s">
        <v>18</v>
      </c>
      <c r="C110" s="24"/>
      <c r="D110" s="24"/>
      <c r="E110" s="24"/>
      <c r="F110" s="24"/>
      <c r="G110" s="24"/>
      <c r="H110" s="24"/>
      <c r="I110" s="24"/>
      <c r="J110" s="24"/>
    </row>
    <row r="111" spans="1:24" hidden="1" outlineLevel="1" x14ac:dyDescent="0.25">
      <c r="A111" s="3"/>
      <c r="B111" s="23" t="s">
        <v>33</v>
      </c>
      <c r="C111" s="23"/>
      <c r="D111" s="22" t="s">
        <v>16</v>
      </c>
      <c r="E111" s="21" t="s">
        <v>15</v>
      </c>
      <c r="F111" s="21" t="s">
        <v>14</v>
      </c>
      <c r="G111" s="21" t="s">
        <v>13</v>
      </c>
      <c r="H111" s="21" t="s">
        <v>12</v>
      </c>
      <c r="I111" s="21" t="s">
        <v>11</v>
      </c>
      <c r="J111" s="22" t="s">
        <v>10</v>
      </c>
    </row>
    <row r="112" spans="1:24" ht="15.75" hidden="1" outlineLevel="1" thickBot="1" x14ac:dyDescent="0.3">
      <c r="A112" s="3"/>
      <c r="B112" s="32" t="s">
        <v>32</v>
      </c>
      <c r="C112" s="32"/>
      <c r="D112" s="40"/>
      <c r="E112" s="39">
        <v>2.5000000000000001E-2</v>
      </c>
      <c r="F112" s="39">
        <v>2.5000000000000001E-2</v>
      </c>
      <c r="G112" s="39">
        <f>$F112</f>
        <v>2.5000000000000001E-2</v>
      </c>
      <c r="H112" s="39">
        <f>$F112</f>
        <v>2.5000000000000001E-2</v>
      </c>
      <c r="I112" s="39">
        <f>$F112</f>
        <v>2.5000000000000001E-2</v>
      </c>
      <c r="J112" s="39"/>
    </row>
    <row r="113" spans="1:10" hidden="1" outlineLevel="1" x14ac:dyDescent="0.25">
      <c r="A113" s="3"/>
      <c r="B113" s="32" t="s">
        <v>31</v>
      </c>
      <c r="C113" s="32"/>
      <c r="D113" s="36"/>
      <c r="E113" s="36"/>
      <c r="F113" s="38">
        <f>E113*(1+$G$112)</f>
        <v>0</v>
      </c>
      <c r="G113" s="38">
        <f>F113*(1+$G$112)</f>
        <v>0</v>
      </c>
      <c r="H113" s="38">
        <f>G113*(1+$H$112)</f>
        <v>0</v>
      </c>
      <c r="I113" s="38">
        <f>H113*(1+$I$112)</f>
        <v>0</v>
      </c>
      <c r="J113" s="30">
        <f>SUM(D113:I113)</f>
        <v>0</v>
      </c>
    </row>
    <row r="114" spans="1:10" ht="15.95" hidden="1" customHeight="1" outlineLevel="1" x14ac:dyDescent="0.25">
      <c r="A114" s="3"/>
      <c r="B114" s="37" t="s">
        <v>30</v>
      </c>
      <c r="C114" s="37"/>
      <c r="D114" s="36"/>
      <c r="E114" s="36"/>
      <c r="F114" s="35">
        <f>E114*(1+$G$112)</f>
        <v>0</v>
      </c>
      <c r="G114" s="35">
        <f>F114*(1+$G$112)</f>
        <v>0</v>
      </c>
      <c r="H114" s="35">
        <f>G114*(1+$H$112)</f>
        <v>0</v>
      </c>
      <c r="I114" s="35">
        <f>H114*(1+$I$112)</f>
        <v>0</v>
      </c>
      <c r="J114" s="30">
        <f>SUM(D114:I114)</f>
        <v>0</v>
      </c>
    </row>
    <row r="115" spans="1:10" hidden="1" outlineLevel="1" x14ac:dyDescent="0.25">
      <c r="A115" s="3"/>
      <c r="B115" s="32" t="s">
        <v>29</v>
      </c>
      <c r="C115" s="32"/>
      <c r="D115" s="34"/>
      <c r="E115" s="34"/>
      <c r="F115" s="33"/>
      <c r="G115" s="33"/>
      <c r="H115" s="33"/>
      <c r="I115" s="33"/>
      <c r="J115" s="33"/>
    </row>
    <row r="116" spans="1:10" hidden="1" outlineLevel="1" x14ac:dyDescent="0.25">
      <c r="A116" s="3"/>
      <c r="B116" s="32" t="s">
        <v>28</v>
      </c>
      <c r="C116" s="32"/>
      <c r="D116" s="31"/>
      <c r="E116" s="31"/>
      <c r="F116" s="31">
        <f>E116</f>
        <v>0</v>
      </c>
      <c r="G116" s="31">
        <f>F116</f>
        <v>0</v>
      </c>
      <c r="H116" s="31">
        <f>G116</f>
        <v>0</v>
      </c>
      <c r="I116" s="31">
        <f>H116</f>
        <v>0</v>
      </c>
      <c r="J116" s="30"/>
    </row>
    <row r="117" spans="1:10" hidden="1" outlineLevel="1" x14ac:dyDescent="0.25">
      <c r="A117" s="3"/>
      <c r="B117" s="32" t="s">
        <v>27</v>
      </c>
      <c r="C117" s="32"/>
      <c r="D117" s="31"/>
      <c r="E117" s="31"/>
      <c r="F117" s="31">
        <f>ROUND(E117*(1+F112),0)</f>
        <v>0</v>
      </c>
      <c r="G117" s="31">
        <f>ROUND(F117*(1+G112),0)</f>
        <v>0</v>
      </c>
      <c r="H117" s="31">
        <f>ROUND(G117*(1+H112),0)</f>
        <v>0</v>
      </c>
      <c r="I117" s="31">
        <f>ROUND(H117*(1+I112),0)</f>
        <v>0</v>
      </c>
      <c r="J117" s="30"/>
    </row>
    <row r="118" spans="1:10" hidden="1" outlineLevel="1" x14ac:dyDescent="0.25">
      <c r="A118" s="3"/>
      <c r="B118" s="32" t="s">
        <v>26</v>
      </c>
      <c r="C118" s="32"/>
      <c r="D118" s="31">
        <f>D116*D117</f>
        <v>0</v>
      </c>
      <c r="E118" s="31">
        <f>E116*E117</f>
        <v>0</v>
      </c>
      <c r="F118" s="31">
        <f>F116*F117</f>
        <v>0</v>
      </c>
      <c r="G118" s="31">
        <f>G116*G117</f>
        <v>0</v>
      </c>
      <c r="H118" s="31">
        <f>H116*H117</f>
        <v>0</v>
      </c>
      <c r="I118" s="31">
        <f>I116*I117</f>
        <v>0</v>
      </c>
      <c r="J118" s="30">
        <f>SUM(D118:I118)</f>
        <v>0</v>
      </c>
    </row>
    <row r="119" spans="1:10" hidden="1" outlineLevel="1" x14ac:dyDescent="0.25">
      <c r="A119" s="3"/>
      <c r="B119" s="32" t="s">
        <v>25</v>
      </c>
      <c r="C119" s="32"/>
      <c r="D119" s="31"/>
      <c r="E119" s="31"/>
      <c r="F119" s="31">
        <f>E119*(1+$G$112)</f>
        <v>0</v>
      </c>
      <c r="G119" s="31">
        <f>F119*(1+$G$112)</f>
        <v>0</v>
      </c>
      <c r="H119" s="31">
        <f>G119*(1+$H$112)</f>
        <v>0</v>
      </c>
      <c r="I119" s="31">
        <f>H119*(1+$I$112)</f>
        <v>0</v>
      </c>
      <c r="J119" s="30"/>
    </row>
    <row r="120" spans="1:10" hidden="1" outlineLevel="1" x14ac:dyDescent="0.25">
      <c r="A120" s="3"/>
      <c r="B120" s="32" t="s">
        <v>24</v>
      </c>
      <c r="C120" s="32"/>
      <c r="D120" s="31"/>
      <c r="E120" s="31"/>
      <c r="F120" s="31">
        <f>E120*(1+$G$112)</f>
        <v>0</v>
      </c>
      <c r="G120" s="31">
        <f>F120*(1+$G$112)</f>
        <v>0</v>
      </c>
      <c r="H120" s="31">
        <f>G120*(1+$H$112)</f>
        <v>0</v>
      </c>
      <c r="I120" s="31">
        <f>H120*(1+$I$112)</f>
        <v>0</v>
      </c>
      <c r="J120" s="30"/>
    </row>
    <row r="121" spans="1:10" hidden="1" outlineLevel="1" x14ac:dyDescent="0.25">
      <c r="A121" s="3"/>
      <c r="B121" s="19" t="s">
        <v>23</v>
      </c>
      <c r="C121" s="18"/>
      <c r="D121" s="31"/>
      <c r="E121" s="31"/>
      <c r="F121" s="31">
        <f>E121*(1+$G$112)</f>
        <v>0</v>
      </c>
      <c r="G121" s="31">
        <f>F121*(1+$G$112)</f>
        <v>0</v>
      </c>
      <c r="H121" s="31">
        <f>G121*(1+$H$112)</f>
        <v>0</v>
      </c>
      <c r="I121" s="31">
        <f>H121*(1+$I$112)</f>
        <v>0</v>
      </c>
      <c r="J121" s="30"/>
    </row>
    <row r="122" spans="1:10" hidden="1" outlineLevel="1" x14ac:dyDescent="0.25">
      <c r="A122" s="3"/>
      <c r="B122" s="19" t="s">
        <v>23</v>
      </c>
      <c r="C122" s="18"/>
      <c r="D122" s="31"/>
      <c r="E122" s="31"/>
      <c r="F122" s="31">
        <f>E122*(1+$G$112)</f>
        <v>0</v>
      </c>
      <c r="G122" s="31">
        <f>F122*(1+$G$112)</f>
        <v>0</v>
      </c>
      <c r="H122" s="31">
        <f>G122*(1+$H$112)</f>
        <v>0</v>
      </c>
      <c r="I122" s="31">
        <f>H122*(1+$I$112)</f>
        <v>0</v>
      </c>
      <c r="J122" s="30"/>
    </row>
    <row r="123" spans="1:10" hidden="1" outlineLevel="1" x14ac:dyDescent="0.25">
      <c r="A123" s="3"/>
      <c r="B123" s="32" t="s">
        <v>22</v>
      </c>
      <c r="C123" s="32"/>
      <c r="D123" s="31">
        <f>SUM(D118:D122)</f>
        <v>0</v>
      </c>
      <c r="E123" s="31">
        <f>SUM(E118:E122)</f>
        <v>0</v>
      </c>
      <c r="F123" s="31">
        <f>SUM(F118:F122)</f>
        <v>0</v>
      </c>
      <c r="G123" s="31">
        <f>SUM(G118:G122)</f>
        <v>0</v>
      </c>
      <c r="H123" s="31">
        <f>SUM(H118:H122)</f>
        <v>0</v>
      </c>
      <c r="I123" s="31">
        <f>SUM(I118:I122)</f>
        <v>0</v>
      </c>
      <c r="J123" s="30">
        <f>SUM(D123:I123)</f>
        <v>0</v>
      </c>
    </row>
    <row r="124" spans="1:10" ht="15" hidden="1" customHeight="1" outlineLevel="1" x14ac:dyDescent="0.25">
      <c r="A124" s="3"/>
      <c r="B124" s="19" t="s">
        <v>4</v>
      </c>
      <c r="C124" s="18"/>
      <c r="D124" s="31"/>
      <c r="E124" s="31"/>
      <c r="F124" s="31">
        <f>E124*(1+$G$112)</f>
        <v>0</v>
      </c>
      <c r="G124" s="31">
        <f>F124*(1+$G$112)</f>
        <v>0</v>
      </c>
      <c r="H124" s="31">
        <f>G124*(1+$H$112)</f>
        <v>0</v>
      </c>
      <c r="I124" s="31">
        <f>H124*(1+$I$112)</f>
        <v>0</v>
      </c>
      <c r="J124" s="30">
        <f>SUM(D124:I124)</f>
        <v>0</v>
      </c>
    </row>
    <row r="125" spans="1:10" ht="15" hidden="1" customHeight="1" outlineLevel="1" x14ac:dyDescent="0.25">
      <c r="A125" s="3"/>
      <c r="B125" s="19" t="s">
        <v>4</v>
      </c>
      <c r="C125" s="18"/>
      <c r="D125" s="31"/>
      <c r="E125" s="31"/>
      <c r="F125" s="31">
        <f>E125*(1+$G$112)</f>
        <v>0</v>
      </c>
      <c r="G125" s="31">
        <f>F125*(1+$G$112)</f>
        <v>0</v>
      </c>
      <c r="H125" s="31">
        <f>G125*(1+$H$112)</f>
        <v>0</v>
      </c>
      <c r="I125" s="31">
        <f>H125*(1+$I$112)</f>
        <v>0</v>
      </c>
      <c r="J125" s="30">
        <f>SUM(D125:I125)</f>
        <v>0</v>
      </c>
    </row>
    <row r="126" spans="1:10" ht="15" hidden="1" customHeight="1" outlineLevel="1" x14ac:dyDescent="0.25">
      <c r="A126" s="3"/>
      <c r="B126" s="19" t="s">
        <v>4</v>
      </c>
      <c r="C126" s="18"/>
      <c r="D126" s="31"/>
      <c r="E126" s="31"/>
      <c r="F126" s="31">
        <f>E126*(1+$G$112)</f>
        <v>0</v>
      </c>
      <c r="G126" s="31">
        <f>F126*(1+$G$112)</f>
        <v>0</v>
      </c>
      <c r="H126" s="31">
        <f>G126*(1+$H$112)</f>
        <v>0</v>
      </c>
      <c r="I126" s="31">
        <f>H126*(1+$I$112)</f>
        <v>0</v>
      </c>
      <c r="J126" s="30">
        <f>SUM(D126:I126)</f>
        <v>0</v>
      </c>
    </row>
    <row r="127" spans="1:10" s="9" customFormat="1" ht="15.75" hidden="1" outlineLevel="1" thickBot="1" x14ac:dyDescent="0.3">
      <c r="A127" s="10"/>
      <c r="B127" s="29" t="s">
        <v>21</v>
      </c>
      <c r="C127" s="29"/>
      <c r="D127" s="28">
        <f>D113+D114+D123+D124+D126+D125</f>
        <v>0</v>
      </c>
      <c r="E127" s="28">
        <f>E113+E114+E123+E124+E126+E125</f>
        <v>0</v>
      </c>
      <c r="F127" s="28">
        <f>F113+F114+F123+F124+F126+F125</f>
        <v>0</v>
      </c>
      <c r="G127" s="28">
        <f>G113+G114+G123+G124+G126+G125</f>
        <v>0</v>
      </c>
      <c r="H127" s="28">
        <f>H113+H114+H123+H124+H126+H125</f>
        <v>0</v>
      </c>
      <c r="I127" s="28">
        <f>I113+I114+I123+I124+I126+I125</f>
        <v>0</v>
      </c>
      <c r="J127" s="28">
        <f>J113+J114+J123+J124+J126+J125</f>
        <v>0</v>
      </c>
    </row>
    <row r="128" spans="1:10" hidden="1" outlineLevel="1" x14ac:dyDescent="0.25">
      <c r="A128" s="3"/>
      <c r="B128" s="13"/>
      <c r="C128" s="3"/>
      <c r="D128" s="3"/>
      <c r="E128" s="3"/>
      <c r="F128" s="3"/>
      <c r="G128" s="3"/>
      <c r="H128" s="3"/>
      <c r="I128" s="3"/>
      <c r="J128" s="27"/>
    </row>
    <row r="129" spans="1:10" hidden="1" collapsed="1" x14ac:dyDescent="0.25">
      <c r="A129" s="3"/>
      <c r="B129" s="13"/>
      <c r="C129" s="3"/>
      <c r="D129" s="3"/>
      <c r="E129" s="3"/>
      <c r="F129" s="3"/>
      <c r="G129" s="3"/>
      <c r="H129" s="3"/>
      <c r="I129" s="3"/>
      <c r="J129" s="27"/>
    </row>
    <row r="130" spans="1:10" s="9" customFormat="1" ht="15" hidden="1" customHeight="1" outlineLevel="1" x14ac:dyDescent="0.25">
      <c r="A130" s="10" t="s">
        <v>20</v>
      </c>
      <c r="B130" s="26" t="s">
        <v>19</v>
      </c>
      <c r="C130" s="26"/>
      <c r="D130" s="26"/>
      <c r="E130" s="26"/>
      <c r="F130" s="26"/>
      <c r="G130" s="26"/>
      <c r="H130" s="26"/>
      <c r="I130" s="26"/>
      <c r="J130" s="26"/>
    </row>
    <row r="131" spans="1:10" hidden="1" outlineLevel="1" x14ac:dyDescent="0.25">
      <c r="A131" s="3"/>
      <c r="B131" s="25" t="s">
        <v>18</v>
      </c>
      <c r="C131" s="24"/>
      <c r="D131" s="24"/>
      <c r="E131" s="24"/>
      <c r="F131" s="24"/>
      <c r="G131" s="24"/>
      <c r="H131" s="24"/>
      <c r="I131" s="24"/>
      <c r="J131" s="24"/>
    </row>
    <row r="132" spans="1:10" hidden="1" outlineLevel="1" x14ac:dyDescent="0.25">
      <c r="A132" s="3"/>
      <c r="B132" s="23" t="s">
        <v>17</v>
      </c>
      <c r="C132" s="23"/>
      <c r="D132" s="22" t="s">
        <v>16</v>
      </c>
      <c r="E132" s="21" t="s">
        <v>15</v>
      </c>
      <c r="F132" s="21" t="s">
        <v>14</v>
      </c>
      <c r="G132" s="21" t="s">
        <v>13</v>
      </c>
      <c r="H132" s="21" t="s">
        <v>12</v>
      </c>
      <c r="I132" s="21" t="s">
        <v>11</v>
      </c>
      <c r="J132" s="21" t="s">
        <v>10</v>
      </c>
    </row>
    <row r="133" spans="1:10" hidden="1" outlineLevel="1" x14ac:dyDescent="0.25">
      <c r="A133" s="3"/>
      <c r="B133" s="20" t="s">
        <v>9</v>
      </c>
      <c r="C133" s="20"/>
      <c r="D133" s="17"/>
      <c r="E133" s="17"/>
      <c r="F133" s="17"/>
      <c r="G133" s="17"/>
      <c r="H133" s="17"/>
      <c r="I133" s="17"/>
      <c r="J133" s="16">
        <f>SUM(D133:I133)</f>
        <v>0</v>
      </c>
    </row>
    <row r="134" spans="1:10" hidden="1" outlineLevel="1" x14ac:dyDescent="0.25">
      <c r="A134" s="3"/>
      <c r="B134" s="20" t="s">
        <v>8</v>
      </c>
      <c r="C134" s="20"/>
      <c r="D134" s="17"/>
      <c r="E134" s="17"/>
      <c r="F134" s="17"/>
      <c r="G134" s="17"/>
      <c r="H134" s="17"/>
      <c r="I134" s="17"/>
      <c r="J134" s="16">
        <f>SUM(D134:I134)</f>
        <v>0</v>
      </c>
    </row>
    <row r="135" spans="1:10" hidden="1" outlineLevel="1" x14ac:dyDescent="0.25">
      <c r="A135" s="3"/>
      <c r="B135" s="20" t="s">
        <v>7</v>
      </c>
      <c r="C135" s="20"/>
      <c r="D135" s="17"/>
      <c r="E135" s="17"/>
      <c r="F135" s="17"/>
      <c r="G135" s="17"/>
      <c r="H135" s="17"/>
      <c r="I135" s="17"/>
      <c r="J135" s="16">
        <f>SUM(D135:I135)</f>
        <v>0</v>
      </c>
    </row>
    <row r="136" spans="1:10" hidden="1" outlineLevel="1" x14ac:dyDescent="0.25">
      <c r="A136" s="3"/>
      <c r="B136" s="20" t="s">
        <v>6</v>
      </c>
      <c r="C136" s="20"/>
      <c r="D136" s="17"/>
      <c r="E136" s="17"/>
      <c r="F136" s="17"/>
      <c r="G136" s="17"/>
      <c r="H136" s="17"/>
      <c r="I136" s="17"/>
      <c r="J136" s="16">
        <f>SUM(D136:I136)</f>
        <v>0</v>
      </c>
    </row>
    <row r="137" spans="1:10" hidden="1" outlineLevel="1" x14ac:dyDescent="0.25">
      <c r="A137" s="3"/>
      <c r="B137" s="20" t="s">
        <v>5</v>
      </c>
      <c r="C137" s="20"/>
      <c r="D137" s="17"/>
      <c r="E137" s="17"/>
      <c r="F137" s="17"/>
      <c r="G137" s="17"/>
      <c r="H137" s="17"/>
      <c r="I137" s="17"/>
      <c r="J137" s="16">
        <f>SUM(D137:I137)</f>
        <v>0</v>
      </c>
    </row>
    <row r="138" spans="1:10" hidden="1" outlineLevel="1" x14ac:dyDescent="0.25">
      <c r="A138" s="3"/>
      <c r="B138" s="19" t="s">
        <v>4</v>
      </c>
      <c r="C138" s="18"/>
      <c r="D138" s="17">
        <v>120000</v>
      </c>
      <c r="E138" s="17"/>
      <c r="F138" s="17"/>
      <c r="G138" s="17"/>
      <c r="H138" s="17"/>
      <c r="I138" s="17"/>
      <c r="J138" s="16">
        <f>SUM(D138:I138)</f>
        <v>120000</v>
      </c>
    </row>
    <row r="139" spans="1:10" s="9" customFormat="1" ht="15.75" hidden="1" outlineLevel="1" thickBot="1" x14ac:dyDescent="0.3">
      <c r="A139" s="10"/>
      <c r="B139" s="15" t="s">
        <v>3</v>
      </c>
      <c r="C139" s="15"/>
      <c r="D139" s="14">
        <f>SUM(D133:D138)</f>
        <v>120000</v>
      </c>
      <c r="E139" s="14">
        <f>SUM(E133:E138)</f>
        <v>0</v>
      </c>
      <c r="F139" s="14">
        <f>SUM(F133:F138)</f>
        <v>0</v>
      </c>
      <c r="G139" s="14">
        <f>SUM(G133:G138)</f>
        <v>0</v>
      </c>
      <c r="H139" s="14">
        <f>SUM(H133:H138)</f>
        <v>0</v>
      </c>
      <c r="I139" s="14">
        <f>SUM(I133:I138)</f>
        <v>0</v>
      </c>
      <c r="J139" s="14">
        <f>SUM(J133:J138)</f>
        <v>120000</v>
      </c>
    </row>
    <row r="140" spans="1:10" hidden="1" outlineLevel="1" x14ac:dyDescent="0.25">
      <c r="A140" s="3"/>
      <c r="B140" s="13"/>
      <c r="C140" s="3"/>
      <c r="D140" s="3"/>
      <c r="E140" s="3"/>
      <c r="F140" s="3"/>
      <c r="G140" s="3"/>
      <c r="H140" s="3"/>
      <c r="I140" s="3"/>
      <c r="J140" s="3"/>
    </row>
    <row r="141" spans="1:10" hidden="1" x14ac:dyDescent="0.25">
      <c r="A141" s="3"/>
      <c r="B141" s="13"/>
      <c r="C141" s="3"/>
      <c r="D141" s="3"/>
      <c r="E141" s="3"/>
      <c r="F141" s="3"/>
      <c r="G141" s="3"/>
      <c r="H141" s="3"/>
      <c r="I141" s="3"/>
      <c r="J141" s="3"/>
    </row>
    <row r="142" spans="1:10" hidden="1" x14ac:dyDescent="0.25">
      <c r="A142" s="3"/>
      <c r="B142" s="12" t="s">
        <v>2</v>
      </c>
      <c r="C142" s="3"/>
      <c r="D142" s="3"/>
      <c r="E142" s="3"/>
      <c r="F142" s="3"/>
      <c r="G142" s="3"/>
      <c r="H142" s="3"/>
      <c r="I142" s="3"/>
      <c r="J142" s="3"/>
    </row>
    <row r="143" spans="1:10" hidden="1" x14ac:dyDescent="0.25">
      <c r="A143" s="3"/>
      <c r="B143" s="3"/>
      <c r="C143" s="3"/>
      <c r="D143" s="3"/>
      <c r="E143" s="3"/>
      <c r="F143" s="3"/>
      <c r="G143" s="3"/>
      <c r="H143" s="3"/>
      <c r="I143" s="3"/>
      <c r="J143" s="3"/>
    </row>
    <row r="144" spans="1:10" s="9" customFormat="1" hidden="1" x14ac:dyDescent="0.25">
      <c r="A144" s="10" t="s">
        <v>1</v>
      </c>
      <c r="B144" s="11" t="s">
        <v>0</v>
      </c>
      <c r="C144" s="10"/>
      <c r="D144" s="10"/>
      <c r="E144" s="10"/>
      <c r="F144" s="10"/>
      <c r="G144" s="10"/>
      <c r="H144" s="10"/>
      <c r="I144" s="10"/>
      <c r="J144" s="10"/>
    </row>
    <row r="145" spans="1:10" ht="33" hidden="1" customHeight="1" x14ac:dyDescent="0.25">
      <c r="A145" s="3"/>
      <c r="B145" s="8"/>
      <c r="C145" s="7"/>
      <c r="D145" s="7"/>
      <c r="E145" s="7"/>
      <c r="F145" s="7"/>
      <c r="G145" s="7"/>
      <c r="H145" s="7"/>
      <c r="I145" s="7"/>
      <c r="J145" s="6"/>
    </row>
    <row r="146" spans="1:10" hidden="1" x14ac:dyDescent="0.25">
      <c r="A146" s="3"/>
      <c r="B146" s="3"/>
      <c r="C146" s="3"/>
      <c r="D146" s="3"/>
      <c r="E146" s="3"/>
      <c r="F146" s="3"/>
      <c r="G146" s="3"/>
      <c r="H146" s="3"/>
      <c r="I146" s="3"/>
      <c r="J146" s="3"/>
    </row>
    <row r="147" spans="1:10" hidden="1" x14ac:dyDescent="0.25">
      <c r="A147" s="3"/>
      <c r="B147" s="5"/>
      <c r="C147" s="3"/>
      <c r="D147" s="3"/>
      <c r="E147" s="3"/>
      <c r="F147" s="3"/>
      <c r="G147" s="3"/>
      <c r="H147" s="3"/>
      <c r="I147" s="3"/>
      <c r="J147" s="3"/>
    </row>
    <row r="148" spans="1:10" hidden="1" x14ac:dyDescent="0.25">
      <c r="A148" s="3"/>
      <c r="B148" s="5"/>
      <c r="C148" s="3"/>
      <c r="D148" s="5"/>
      <c r="E148" s="3"/>
      <c r="F148" s="5"/>
      <c r="G148" s="3"/>
      <c r="H148" s="3"/>
      <c r="I148" s="3"/>
      <c r="J148" s="3"/>
    </row>
    <row r="149" spans="1:10" x14ac:dyDescent="0.25">
      <c r="A149" s="3"/>
      <c r="B149" s="3"/>
      <c r="C149" s="3"/>
      <c r="D149" s="3"/>
      <c r="E149" s="3"/>
      <c r="F149" s="3"/>
      <c r="G149" s="3"/>
      <c r="H149" s="3"/>
      <c r="I149" s="3"/>
      <c r="J149" s="3"/>
    </row>
    <row r="150" spans="1:10" x14ac:dyDescent="0.25">
      <c r="A150" s="4"/>
      <c r="B150" s="3"/>
      <c r="C150" s="3"/>
      <c r="D150" s="3"/>
      <c r="E150" s="3"/>
      <c r="F150" s="3"/>
      <c r="G150" s="3"/>
      <c r="H150" s="3"/>
      <c r="I150" s="3"/>
      <c r="J150" s="3"/>
    </row>
    <row r="151" spans="1:10" x14ac:dyDescent="0.25">
      <c r="B151" s="3"/>
      <c r="C151" s="3"/>
      <c r="D151" s="3"/>
      <c r="E151" s="3"/>
      <c r="F151" s="3"/>
      <c r="G151" s="3"/>
      <c r="H151" s="3"/>
      <c r="I151" s="3"/>
      <c r="J151" s="3"/>
    </row>
    <row r="152" spans="1:10" x14ac:dyDescent="0.25">
      <c r="B152" s="3"/>
      <c r="C152" s="3"/>
      <c r="D152" s="3"/>
      <c r="E152" s="3"/>
      <c r="F152" s="3"/>
      <c r="G152" s="3"/>
      <c r="H152" s="3"/>
      <c r="I152" s="3"/>
      <c r="J152" s="3"/>
    </row>
    <row r="153" spans="1:10" x14ac:dyDescent="0.25">
      <c r="B153" s="3"/>
      <c r="C153" s="3"/>
      <c r="D153" s="3"/>
      <c r="E153" s="3"/>
      <c r="F153" s="3"/>
      <c r="G153" s="3"/>
      <c r="H153" s="3"/>
      <c r="I153" s="3"/>
      <c r="J153" s="3"/>
    </row>
    <row r="154" spans="1:10" x14ac:dyDescent="0.25">
      <c r="B154" s="2"/>
      <c r="C154" s="2"/>
      <c r="D154" s="2"/>
      <c r="E154" s="2"/>
      <c r="F154" s="2"/>
      <c r="G154" s="2"/>
      <c r="H154" s="2"/>
      <c r="I154" s="2"/>
      <c r="J154" s="2"/>
    </row>
    <row r="155" spans="1:10" x14ac:dyDescent="0.25">
      <c r="B155" s="2"/>
      <c r="C155" s="2"/>
      <c r="D155" s="2"/>
      <c r="E155" s="2"/>
      <c r="F155" s="2"/>
      <c r="G155" s="2"/>
      <c r="H155" s="2"/>
      <c r="I155" s="2"/>
      <c r="J155" s="2"/>
    </row>
    <row r="156" spans="1:10" x14ac:dyDescent="0.25">
      <c r="B156" s="2"/>
      <c r="C156" s="2"/>
      <c r="D156" s="2"/>
      <c r="E156" s="2"/>
      <c r="F156" s="2"/>
      <c r="G156" s="2"/>
      <c r="H156" s="2"/>
      <c r="I156" s="2"/>
      <c r="J156" s="2"/>
    </row>
    <row r="157" spans="1:10" x14ac:dyDescent="0.25">
      <c r="B157" s="2"/>
      <c r="C157" s="2"/>
      <c r="D157" s="2"/>
      <c r="E157" s="2"/>
      <c r="F157" s="2"/>
      <c r="G157" s="2"/>
      <c r="H157" s="2"/>
      <c r="I157" s="2"/>
      <c r="J157" s="2"/>
    </row>
    <row r="158" spans="1:10" x14ac:dyDescent="0.25">
      <c r="B158" s="2"/>
      <c r="C158" s="2"/>
      <c r="D158" s="2"/>
      <c r="E158" s="2"/>
      <c r="F158" s="2"/>
      <c r="G158" s="2"/>
      <c r="H158" s="2"/>
      <c r="I158" s="2"/>
      <c r="J158" s="2"/>
    </row>
    <row r="159" spans="1:10" x14ac:dyDescent="0.25">
      <c r="B159" s="2"/>
      <c r="C159" s="2"/>
      <c r="D159" s="2"/>
      <c r="E159" s="2"/>
      <c r="F159" s="2"/>
      <c r="G159" s="2"/>
      <c r="H159" s="2"/>
      <c r="I159" s="2"/>
      <c r="J159" s="2"/>
    </row>
    <row r="160" spans="1:10" x14ac:dyDescent="0.25">
      <c r="B160" s="2"/>
      <c r="C160" s="2"/>
      <c r="D160" s="2"/>
      <c r="E160" s="2"/>
      <c r="F160" s="2"/>
      <c r="G160" s="2"/>
      <c r="H160" s="2"/>
      <c r="I160" s="2"/>
      <c r="J160" s="2"/>
    </row>
    <row r="161" spans="2:10" x14ac:dyDescent="0.25">
      <c r="B161" s="2"/>
      <c r="C161" s="2"/>
      <c r="D161" s="2"/>
      <c r="E161" s="2"/>
      <c r="F161" s="2"/>
      <c r="G161" s="2"/>
      <c r="H161" s="2"/>
      <c r="I161" s="2"/>
      <c r="J161" s="2"/>
    </row>
    <row r="162" spans="2:10" x14ac:dyDescent="0.25">
      <c r="B162" s="2"/>
      <c r="C162" s="2"/>
      <c r="D162" s="2"/>
      <c r="E162" s="2"/>
      <c r="F162" s="2"/>
      <c r="G162" s="2"/>
      <c r="H162" s="2"/>
      <c r="I162" s="2"/>
      <c r="J162" s="2"/>
    </row>
    <row r="163" spans="2:10" x14ac:dyDescent="0.25">
      <c r="B163" s="2"/>
      <c r="C163" s="2"/>
      <c r="D163" s="2"/>
      <c r="E163" s="2"/>
      <c r="F163" s="2"/>
      <c r="G163" s="2"/>
      <c r="H163" s="2"/>
      <c r="I163" s="2"/>
      <c r="J163" s="2"/>
    </row>
    <row r="164" spans="2:10" x14ac:dyDescent="0.25">
      <c r="B164" s="2"/>
      <c r="C164" s="2"/>
      <c r="D164" s="2"/>
      <c r="E164" s="2"/>
      <c r="F164" s="2"/>
      <c r="G164" s="2"/>
      <c r="H164" s="2"/>
      <c r="I164" s="2"/>
      <c r="J164" s="2"/>
    </row>
    <row r="165" spans="2:10" x14ac:dyDescent="0.25">
      <c r="B165" s="2"/>
      <c r="C165" s="2"/>
      <c r="D165" s="2"/>
      <c r="E165" s="2"/>
      <c r="F165" s="2"/>
      <c r="G165" s="2"/>
      <c r="H165" s="2"/>
      <c r="I165" s="2"/>
      <c r="J165" s="2"/>
    </row>
    <row r="166" spans="2:10" x14ac:dyDescent="0.25">
      <c r="B166" s="2"/>
      <c r="C166" s="2"/>
      <c r="D166" s="2"/>
      <c r="E166" s="2"/>
      <c r="F166" s="2"/>
      <c r="G166" s="2"/>
      <c r="H166" s="2"/>
      <c r="I166" s="2"/>
      <c r="J166" s="2"/>
    </row>
  </sheetData>
  <sheetProtection insertColumns="0" insertRows="0" deleteColumns="0" deleteRows="0" selectLockedCells="1" sort="0" autoFilter="0" selectUnlockedCells="1"/>
  <protectedRanges>
    <protectedRange sqref="B38:J38" name="Range18"/>
    <protectedRange sqref="F66:J72" name="Range12"/>
    <protectedRange sqref="B79:J79" name="Range10"/>
    <protectedRange sqref="B100:I100" name="Range8"/>
    <protectedRange sqref="D98:I99" name="Range7"/>
    <protectedRange sqref="D133:I138" name="Range5"/>
    <protectedRange sqref="D113:E114" name="Range1"/>
    <protectedRange sqref="D116:E117" name="Range2"/>
    <protectedRange sqref="D119:E120" name="Range3"/>
    <protectedRange sqref="B121:E122" name="Range4"/>
    <protectedRange sqref="B145:J145" name="Range6"/>
    <protectedRange sqref="B84:J84" name="Range9"/>
    <protectedRange sqref="B75:J75" name="Range11"/>
    <protectedRange sqref="B63:J63" name="Range13"/>
    <protectedRange sqref="C3:C6" name="Range23"/>
    <protectedRange sqref="B11:H12" name="Range22_1"/>
    <protectedRange sqref="B14:H15" name="Range21_1"/>
    <protectedRange sqref="B17:J17" name="Range20_1"/>
    <protectedRange sqref="B22:J22" name="Range19_2"/>
    <protectedRange sqref="B43:J43" name="Range17_1"/>
    <protectedRange sqref="B45:J45" name="Range16_1"/>
    <protectedRange sqref="B48:J50" name="Range15_1"/>
    <protectedRange sqref="B58:J58" name="Range14_1"/>
  </protectedRanges>
  <mergeCells count="117">
    <mergeCell ref="B120:C120"/>
    <mergeCell ref="B121:C121"/>
    <mergeCell ref="B122:C122"/>
    <mergeCell ref="B123:C123"/>
    <mergeCell ref="B124:C124"/>
    <mergeCell ref="B135:C135"/>
    <mergeCell ref="B133:C133"/>
    <mergeCell ref="B139:C139"/>
    <mergeCell ref="B8:J8"/>
    <mergeCell ref="B98:C98"/>
    <mergeCell ref="B115:C115"/>
    <mergeCell ref="B116:C116"/>
    <mergeCell ref="B117:C117"/>
    <mergeCell ref="B118:C118"/>
    <mergeCell ref="B136:C136"/>
    <mergeCell ref="B137:C137"/>
    <mergeCell ref="B134:C134"/>
    <mergeCell ref="C68:E68"/>
    <mergeCell ref="C67:E67"/>
    <mergeCell ref="B29:D29"/>
    <mergeCell ref="B109:J109"/>
    <mergeCell ref="B92:C92"/>
    <mergeCell ref="B111:C111"/>
    <mergeCell ref="B63:J63"/>
    <mergeCell ref="B104:J104"/>
    <mergeCell ref="B105:G105"/>
    <mergeCell ref="H105:I105"/>
    <mergeCell ref="F12:H12"/>
    <mergeCell ref="F14:H15"/>
    <mergeCell ref="B40:J40"/>
    <mergeCell ref="B65:J65"/>
    <mergeCell ref="G22:J22"/>
    <mergeCell ref="D22:F22"/>
    <mergeCell ref="B38:J38"/>
    <mergeCell ref="F13:H13"/>
    <mergeCell ref="B13:C13"/>
    <mergeCell ref="B16:C16"/>
    <mergeCell ref="B138:C138"/>
    <mergeCell ref="I13:J13"/>
    <mergeCell ref="B44:J44"/>
    <mergeCell ref="B45:J45"/>
    <mergeCell ref="B37:J37"/>
    <mergeCell ref="D13:E13"/>
    <mergeCell ref="B22:C22"/>
    <mergeCell ref="B57:J57"/>
    <mergeCell ref="B58:J58"/>
    <mergeCell ref="B36:G36"/>
    <mergeCell ref="B91:C91"/>
    <mergeCell ref="B17:J17"/>
    <mergeCell ref="B48:C48"/>
    <mergeCell ref="B49:C49"/>
    <mergeCell ref="B50:C50"/>
    <mergeCell ref="D50:J50"/>
    <mergeCell ref="D48:J48"/>
    <mergeCell ref="D49:J49"/>
    <mergeCell ref="B89:J89"/>
    <mergeCell ref="C69:E69"/>
    <mergeCell ref="B132:C132"/>
    <mergeCell ref="B96:C96"/>
    <mergeCell ref="B93:C93"/>
    <mergeCell ref="B94:C94"/>
    <mergeCell ref="B95:C95"/>
    <mergeCell ref="B114:C114"/>
    <mergeCell ref="B113:C113"/>
    <mergeCell ref="B112:C112"/>
    <mergeCell ref="B125:C125"/>
    <mergeCell ref="B119:C119"/>
    <mergeCell ref="D10:E10"/>
    <mergeCell ref="F10:H10"/>
    <mergeCell ref="I10:J10"/>
    <mergeCell ref="F11:H11"/>
    <mergeCell ref="B126:C126"/>
    <mergeCell ref="B127:C127"/>
    <mergeCell ref="B14:C15"/>
    <mergeCell ref="D14:E15"/>
    <mergeCell ref="D16:J16"/>
    <mergeCell ref="B42:J42"/>
    <mergeCell ref="B2:C2"/>
    <mergeCell ref="B1:C1"/>
    <mergeCell ref="I2:J2"/>
    <mergeCell ref="D3:H3"/>
    <mergeCell ref="B62:J62"/>
    <mergeCell ref="B106:G106"/>
    <mergeCell ref="D2:H2"/>
    <mergeCell ref="D1:H1"/>
    <mergeCell ref="D4:H4"/>
    <mergeCell ref="B10:C10"/>
    <mergeCell ref="F70:J70"/>
    <mergeCell ref="B108:J108"/>
    <mergeCell ref="B130:J130"/>
    <mergeCell ref="B102:C102"/>
    <mergeCell ref="B11:C12"/>
    <mergeCell ref="D11:E12"/>
    <mergeCell ref="B43:J43"/>
    <mergeCell ref="B47:J47"/>
    <mergeCell ref="B74:J74"/>
    <mergeCell ref="B75:J75"/>
    <mergeCell ref="F68:J68"/>
    <mergeCell ref="F69:J69"/>
    <mergeCell ref="B84:J84"/>
    <mergeCell ref="B83:J83"/>
    <mergeCell ref="B145:J145"/>
    <mergeCell ref="F71:J71"/>
    <mergeCell ref="F72:J72"/>
    <mergeCell ref="C72:E72"/>
    <mergeCell ref="C71:E71"/>
    <mergeCell ref="C70:E70"/>
    <mergeCell ref="B101:C101"/>
    <mergeCell ref="B100:C100"/>
    <mergeCell ref="B99:C99"/>
    <mergeCell ref="C66:E66"/>
    <mergeCell ref="B79:J79"/>
    <mergeCell ref="B97:C97"/>
    <mergeCell ref="B78:J78"/>
    <mergeCell ref="B88:J88"/>
    <mergeCell ref="F66:J66"/>
    <mergeCell ref="F67:J67"/>
  </mergeCells>
  <dataValidations count="6">
    <dataValidation type="list" allowBlank="1" showInputMessage="1" showErrorMessage="1" sqref="C3">
      <formula1>$X$3:$X$12</formula1>
    </dataValidation>
    <dataValidation type="list" allowBlank="1" showInputMessage="1" showErrorMessage="1" sqref="C6">
      <formula1>$AA$3:$AA$17</formula1>
    </dataValidation>
    <dataValidation type="list" allowBlank="1" showInputMessage="1" showErrorMessage="1" sqref="C5">
      <formula1>$Z$3:$Z$9</formula1>
    </dataValidation>
    <dataValidation type="list" allowBlank="1" showInputMessage="1" showErrorMessage="1" sqref="I2:J2">
      <formula1>$AC$2:$AC$6</formula1>
    </dataValidation>
    <dataValidation type="list" allowBlank="1" showInputMessage="1" showErrorMessage="1" sqref="B48:C50">
      <formula1>$AA$46:$AA$65</formula1>
    </dataValidation>
    <dataValidation type="list" allowBlank="1" showInputMessage="1" showErrorMessage="1" sqref="C4">
      <formula1>$Y$3:$Y$10</formula1>
    </dataValidation>
  </dataValidations>
  <printOptions horizontalCentered="1"/>
  <pageMargins left="0.35" right="0.35" top="0.75" bottom="0.75" header="0.3" footer="0.3"/>
  <pageSetup scale="62" orientation="portrait" r:id="rId1"/>
  <headerFooter>
    <oddHeader>&amp;L&amp;"-,Regular"&amp;10FY 2019 Durham Transit Work Plan&amp;"Times New Roman,Regular"&amp;12
&amp;R&amp;"-,Regular"&amp;11&amp;A</oddHeader>
    <oddFooter xml:space="preserve">&amp;L&amp;"+,Regular"&amp;10&amp;K01+021 &amp;C&amp;"+,Regular"&amp;9&amp;K01+021 &amp;R&amp;"+,Regular"&amp;10&amp;K02-048 </oddFooter>
  </headerFooter>
  <rowBreaks count="2" manualBreakCount="2">
    <brk id="30" max="10" man="1"/>
    <brk id="85" max="10" man="1"/>
  </rowBreaks>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nchor moveWithCells="1">
                  <from>
                    <xdr:col>6</xdr:col>
                    <xdr:colOff>1085850</xdr:colOff>
                    <xdr:row>22</xdr:row>
                    <xdr:rowOff>0</xdr:rowOff>
                  </from>
                  <to>
                    <xdr:col>8</xdr:col>
                    <xdr:colOff>19050</xdr:colOff>
                    <xdr:row>35</xdr:row>
                    <xdr:rowOff>161925</xdr:rowOff>
                  </to>
                </anchor>
              </controlPr>
            </control>
          </mc:Choice>
        </mc:AlternateContent>
        <mc:AlternateContent xmlns:mc="http://schemas.openxmlformats.org/markup-compatibility/2006">
          <mc:Choice Requires="x14">
            <control shapeId="1026" r:id="rId5" name="Check Box 2">
              <controlPr defaultSize="0" autoFill="0" autoLine="0" autoPict="0">
                <anchor moveWithCells="1">
                  <from>
                    <xdr:col>5</xdr:col>
                    <xdr:colOff>495300</xdr:colOff>
                    <xdr:row>22</xdr:row>
                    <xdr:rowOff>0</xdr:rowOff>
                  </from>
                  <to>
                    <xdr:col>6</xdr:col>
                    <xdr:colOff>781050</xdr:colOff>
                    <xdr:row>35</xdr:row>
                    <xdr:rowOff>161925</xdr:rowOff>
                  </to>
                </anchor>
              </controlPr>
            </control>
          </mc:Choice>
        </mc:AlternateContent>
        <mc:AlternateContent xmlns:mc="http://schemas.openxmlformats.org/markup-compatibility/2006">
          <mc:Choice Requires="x14">
            <control shapeId="1027" r:id="rId6" name="Check Box 3">
              <controlPr defaultSize="0" autoFill="0" autoLine="0" autoPict="0">
                <anchor moveWithCells="1">
                  <from>
                    <xdr:col>4</xdr:col>
                    <xdr:colOff>314325</xdr:colOff>
                    <xdr:row>22</xdr:row>
                    <xdr:rowOff>0</xdr:rowOff>
                  </from>
                  <to>
                    <xdr:col>5</xdr:col>
                    <xdr:colOff>952500</xdr:colOff>
                    <xdr:row>23</xdr:row>
                    <xdr:rowOff>0</xdr:rowOff>
                  </to>
                </anchor>
              </controlPr>
            </control>
          </mc:Choice>
        </mc:AlternateContent>
        <mc:AlternateContent xmlns:mc="http://schemas.openxmlformats.org/markup-compatibility/2006">
          <mc:Choice Requires="x14">
            <control shapeId="1028" r:id="rId7" name="Check Box 4">
              <controlPr defaultSize="0" autoFill="0" autoLine="0" autoPict="0">
                <anchor moveWithCells="1">
                  <from>
                    <xdr:col>5</xdr:col>
                    <xdr:colOff>1143000</xdr:colOff>
                    <xdr:row>22</xdr:row>
                    <xdr:rowOff>0</xdr:rowOff>
                  </from>
                  <to>
                    <xdr:col>7</xdr:col>
                    <xdr:colOff>419100</xdr:colOff>
                    <xdr:row>23</xdr:row>
                    <xdr:rowOff>0</xdr:rowOff>
                  </to>
                </anchor>
              </controlPr>
            </control>
          </mc:Choice>
        </mc:AlternateContent>
        <mc:AlternateContent xmlns:mc="http://schemas.openxmlformats.org/markup-compatibility/2006">
          <mc:Choice Requires="x14">
            <control shapeId="1029" r:id="rId8" name="Check Box 5">
              <controlPr defaultSize="0" autoFill="0" autoLine="0" autoPict="0">
                <anchor moveWithCells="1">
                  <from>
                    <xdr:col>7</xdr:col>
                    <xdr:colOff>619125</xdr:colOff>
                    <xdr:row>22</xdr:row>
                    <xdr:rowOff>0</xdr:rowOff>
                  </from>
                  <to>
                    <xdr:col>9</xdr:col>
                    <xdr:colOff>133350</xdr:colOff>
                    <xdr:row>23</xdr:row>
                    <xdr:rowOff>0</xdr:rowOff>
                  </to>
                </anchor>
              </controlPr>
            </control>
          </mc:Choice>
        </mc:AlternateContent>
        <mc:AlternateContent xmlns:mc="http://schemas.openxmlformats.org/markup-compatibility/2006">
          <mc:Choice Requires="x14">
            <control shapeId="1030" r:id="rId9" name="Check Box 6">
              <controlPr defaultSize="0" autoFill="0" autoLine="0" autoPict="0">
                <anchor moveWithCells="1">
                  <from>
                    <xdr:col>4</xdr:col>
                    <xdr:colOff>209550</xdr:colOff>
                    <xdr:row>22</xdr:row>
                    <xdr:rowOff>0</xdr:rowOff>
                  </from>
                  <to>
                    <xdr:col>5</xdr:col>
                    <xdr:colOff>857250</xdr:colOff>
                    <xdr:row>23</xdr:row>
                    <xdr:rowOff>0</xdr:rowOff>
                  </to>
                </anchor>
              </controlPr>
            </control>
          </mc:Choice>
        </mc:AlternateContent>
        <mc:AlternateContent xmlns:mc="http://schemas.openxmlformats.org/markup-compatibility/2006">
          <mc:Choice Requires="x14">
            <control shapeId="1031" r:id="rId10" name="Check Box 7">
              <controlPr defaultSize="0" autoFill="0" autoLine="0" autoPict="0">
                <anchor moveWithCells="1">
                  <from>
                    <xdr:col>4</xdr:col>
                    <xdr:colOff>219075</xdr:colOff>
                    <xdr:row>22</xdr:row>
                    <xdr:rowOff>0</xdr:rowOff>
                  </from>
                  <to>
                    <xdr:col>5</xdr:col>
                    <xdr:colOff>847725</xdr:colOff>
                    <xdr:row>23</xdr:row>
                    <xdr:rowOff>0</xdr:rowOff>
                  </to>
                </anchor>
              </controlPr>
            </control>
          </mc:Choice>
        </mc:AlternateContent>
        <mc:AlternateContent xmlns:mc="http://schemas.openxmlformats.org/markup-compatibility/2006">
          <mc:Choice Requires="x14">
            <control shapeId="1032" r:id="rId11" name="Check Box 8">
              <controlPr defaultSize="0" autoFill="0" autoLine="0" autoPict="0">
                <anchor moveWithCells="1">
                  <from>
                    <xdr:col>4</xdr:col>
                    <xdr:colOff>209550</xdr:colOff>
                    <xdr:row>22</xdr:row>
                    <xdr:rowOff>0</xdr:rowOff>
                  </from>
                  <to>
                    <xdr:col>5</xdr:col>
                    <xdr:colOff>847725</xdr:colOff>
                    <xdr:row>23</xdr:row>
                    <xdr:rowOff>0</xdr:rowOff>
                  </to>
                </anchor>
              </controlPr>
            </control>
          </mc:Choice>
        </mc:AlternateContent>
        <mc:AlternateContent xmlns:mc="http://schemas.openxmlformats.org/markup-compatibility/2006">
          <mc:Choice Requires="x14">
            <control shapeId="1033" r:id="rId12" name="Check Box 9">
              <controlPr defaultSize="0" autoFill="0" autoLine="0" autoPict="0">
                <anchor moveWithCells="1">
                  <from>
                    <xdr:col>5</xdr:col>
                    <xdr:colOff>1104900</xdr:colOff>
                    <xdr:row>22</xdr:row>
                    <xdr:rowOff>0</xdr:rowOff>
                  </from>
                  <to>
                    <xdr:col>7</xdr:col>
                    <xdr:colOff>371475</xdr:colOff>
                    <xdr:row>23</xdr:row>
                    <xdr:rowOff>0</xdr:rowOff>
                  </to>
                </anchor>
              </controlPr>
            </control>
          </mc:Choice>
        </mc:AlternateContent>
        <mc:AlternateContent xmlns:mc="http://schemas.openxmlformats.org/markup-compatibility/2006">
          <mc:Choice Requires="x14">
            <control shapeId="1034" r:id="rId13" name="Check Box 10">
              <controlPr defaultSize="0" autoFill="0" autoLine="0" autoPict="0">
                <anchor moveWithCells="1">
                  <from>
                    <xdr:col>7</xdr:col>
                    <xdr:colOff>638175</xdr:colOff>
                    <xdr:row>22</xdr:row>
                    <xdr:rowOff>0</xdr:rowOff>
                  </from>
                  <to>
                    <xdr:col>9</xdr:col>
                    <xdr:colOff>171450</xdr:colOff>
                    <xdr:row>23</xdr:row>
                    <xdr:rowOff>0</xdr:rowOff>
                  </to>
                </anchor>
              </controlPr>
            </control>
          </mc:Choice>
        </mc:AlternateContent>
        <mc:AlternateContent xmlns:mc="http://schemas.openxmlformats.org/markup-compatibility/2006">
          <mc:Choice Requires="x14">
            <control shapeId="1035" r:id="rId14" name="Check Box 11">
              <controlPr defaultSize="0" autoFill="0" autoLine="0" autoPict="0">
                <anchor moveWithCells="1">
                  <from>
                    <xdr:col>4</xdr:col>
                    <xdr:colOff>209550</xdr:colOff>
                    <xdr:row>22</xdr:row>
                    <xdr:rowOff>0</xdr:rowOff>
                  </from>
                  <to>
                    <xdr:col>5</xdr:col>
                    <xdr:colOff>847725</xdr:colOff>
                    <xdr:row>23</xdr:row>
                    <xdr:rowOff>0</xdr:rowOff>
                  </to>
                </anchor>
              </controlPr>
            </control>
          </mc:Choice>
        </mc:AlternateContent>
        <mc:AlternateContent xmlns:mc="http://schemas.openxmlformats.org/markup-compatibility/2006">
          <mc:Choice Requires="x14">
            <control shapeId="1036" r:id="rId15" name="Check Box 12">
              <controlPr defaultSize="0" autoFill="0" autoLine="0" autoPict="0">
                <anchor moveWithCells="1">
                  <from>
                    <xdr:col>7</xdr:col>
                    <xdr:colOff>638175</xdr:colOff>
                    <xdr:row>22</xdr:row>
                    <xdr:rowOff>0</xdr:rowOff>
                  </from>
                  <to>
                    <xdr:col>9</xdr:col>
                    <xdr:colOff>180975</xdr:colOff>
                    <xdr:row>23</xdr:row>
                    <xdr:rowOff>0</xdr:rowOff>
                  </to>
                </anchor>
              </controlPr>
            </control>
          </mc:Choice>
        </mc:AlternateContent>
        <mc:AlternateContent xmlns:mc="http://schemas.openxmlformats.org/markup-compatibility/2006">
          <mc:Choice Requires="x14">
            <control shapeId="1037" r:id="rId16" name="Check Box 13">
              <controlPr defaultSize="0" autoFill="0" autoLine="0" autoPict="0">
                <anchor moveWithCells="1">
                  <from>
                    <xdr:col>7</xdr:col>
                    <xdr:colOff>638175</xdr:colOff>
                    <xdr:row>22</xdr:row>
                    <xdr:rowOff>0</xdr:rowOff>
                  </from>
                  <to>
                    <xdr:col>9</xdr:col>
                    <xdr:colOff>161925</xdr:colOff>
                    <xdr:row>23</xdr:row>
                    <xdr:rowOff>0</xdr:rowOff>
                  </to>
                </anchor>
              </controlPr>
            </control>
          </mc:Choice>
        </mc:AlternateContent>
        <mc:AlternateContent xmlns:mc="http://schemas.openxmlformats.org/markup-compatibility/2006">
          <mc:Choice Requires="x14">
            <control shapeId="1038" r:id="rId17" name="Check Box 14">
              <controlPr defaultSize="0" autoFill="0" autoLine="0" autoPict="0">
                <anchor moveWithCells="1">
                  <from>
                    <xdr:col>5</xdr:col>
                    <xdr:colOff>1114425</xdr:colOff>
                    <xdr:row>22</xdr:row>
                    <xdr:rowOff>0</xdr:rowOff>
                  </from>
                  <to>
                    <xdr:col>7</xdr:col>
                    <xdr:colOff>371475</xdr:colOff>
                    <xdr:row>23</xdr:row>
                    <xdr:rowOff>0</xdr:rowOff>
                  </to>
                </anchor>
              </controlPr>
            </control>
          </mc:Choice>
        </mc:AlternateContent>
        <mc:AlternateContent xmlns:mc="http://schemas.openxmlformats.org/markup-compatibility/2006">
          <mc:Choice Requires="x14">
            <control shapeId="1039" r:id="rId18" name="Check Box 15">
              <controlPr defaultSize="0" autoFill="0" autoLine="0" autoPict="0">
                <anchor moveWithCells="1">
                  <from>
                    <xdr:col>5</xdr:col>
                    <xdr:colOff>1114425</xdr:colOff>
                    <xdr:row>22</xdr:row>
                    <xdr:rowOff>0</xdr:rowOff>
                  </from>
                  <to>
                    <xdr:col>7</xdr:col>
                    <xdr:colOff>371475</xdr:colOff>
                    <xdr:row>23</xdr:row>
                    <xdr:rowOff>0</xdr:rowOff>
                  </to>
                </anchor>
              </controlPr>
            </control>
          </mc:Choice>
        </mc:AlternateContent>
        <mc:AlternateContent xmlns:mc="http://schemas.openxmlformats.org/markup-compatibility/2006">
          <mc:Choice Requires="x14">
            <control shapeId="1040" r:id="rId19" name="Check Box 16">
              <controlPr defaultSize="0" autoFill="0" autoLine="0" autoPict="0">
                <anchor moveWithCells="1">
                  <from>
                    <xdr:col>5</xdr:col>
                    <xdr:colOff>1095375</xdr:colOff>
                    <xdr:row>22</xdr:row>
                    <xdr:rowOff>0</xdr:rowOff>
                  </from>
                  <to>
                    <xdr:col>7</xdr:col>
                    <xdr:colOff>371475</xdr:colOff>
                    <xdr:row>23</xdr:row>
                    <xdr:rowOff>0</xdr:rowOff>
                  </to>
                </anchor>
              </controlPr>
            </control>
          </mc:Choice>
        </mc:AlternateContent>
        <mc:AlternateContent xmlns:mc="http://schemas.openxmlformats.org/markup-compatibility/2006">
          <mc:Choice Requires="x14">
            <control shapeId="1041" r:id="rId20" name="Check Box 17">
              <controlPr defaultSize="0" autoFill="0" autoLine="0" autoPict="0">
                <anchor moveWithCells="1">
                  <from>
                    <xdr:col>5</xdr:col>
                    <xdr:colOff>266700</xdr:colOff>
                    <xdr:row>38</xdr:row>
                    <xdr:rowOff>0</xdr:rowOff>
                  </from>
                  <to>
                    <xdr:col>6</xdr:col>
                    <xdr:colOff>1104900</xdr:colOff>
                    <xdr:row>39</xdr:row>
                    <xdr:rowOff>142875</xdr:rowOff>
                  </to>
                </anchor>
              </controlPr>
            </control>
          </mc:Choice>
        </mc:AlternateContent>
        <mc:AlternateContent xmlns:mc="http://schemas.openxmlformats.org/markup-compatibility/2006">
          <mc:Choice Requires="x14">
            <control shapeId="1042" r:id="rId21" name="Check Box 18">
              <controlPr defaultSize="0" autoFill="0" autoLine="0" autoPict="0">
                <anchor moveWithCells="1">
                  <from>
                    <xdr:col>6</xdr:col>
                    <xdr:colOff>1247775</xdr:colOff>
                    <xdr:row>38</xdr:row>
                    <xdr:rowOff>0</xdr:rowOff>
                  </from>
                  <to>
                    <xdr:col>8</xdr:col>
                    <xdr:colOff>723900</xdr:colOff>
                    <xdr:row>39</xdr:row>
                    <xdr:rowOff>142875</xdr:rowOff>
                  </to>
                </anchor>
              </controlPr>
            </control>
          </mc:Choice>
        </mc:AlternateContent>
        <mc:AlternateContent xmlns:mc="http://schemas.openxmlformats.org/markup-compatibility/2006">
          <mc:Choice Requires="x14">
            <control shapeId="1043" r:id="rId22" name="Check Box 19">
              <controlPr defaultSize="0" autoFill="0" autoLine="0" autoPict="0">
                <anchor moveWithCells="1">
                  <from>
                    <xdr:col>7</xdr:col>
                    <xdr:colOff>1152525</xdr:colOff>
                    <xdr:row>103</xdr:row>
                    <xdr:rowOff>0</xdr:rowOff>
                  </from>
                  <to>
                    <xdr:col>9</xdr:col>
                    <xdr:colOff>171450</xdr:colOff>
                    <xdr:row>104</xdr:row>
                    <xdr:rowOff>0</xdr:rowOff>
                  </to>
                </anchor>
              </controlPr>
            </control>
          </mc:Choice>
        </mc:AlternateContent>
        <mc:AlternateContent xmlns:mc="http://schemas.openxmlformats.org/markup-compatibility/2006">
          <mc:Choice Requires="x14">
            <control shapeId="1044" r:id="rId23" name="Check Box 20">
              <controlPr defaultSize="0" autoFill="0" autoLine="0" autoPict="0">
                <anchor moveWithCells="1">
                  <from>
                    <xdr:col>6</xdr:col>
                    <xdr:colOff>762000</xdr:colOff>
                    <xdr:row>103</xdr:row>
                    <xdr:rowOff>0</xdr:rowOff>
                  </from>
                  <to>
                    <xdr:col>7</xdr:col>
                    <xdr:colOff>885825</xdr:colOff>
                    <xdr:row>104</xdr:row>
                    <xdr:rowOff>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6</vt:i4>
      </vt:variant>
    </vt:vector>
  </HeadingPairs>
  <TitlesOfParts>
    <vt:vector size="7" baseType="lpstr">
      <vt:lpstr>VP by Access</vt:lpstr>
      <vt:lpstr>'VP by Access'!Added_notes_as_appropriate</vt:lpstr>
      <vt:lpstr>'VP by Access'!End_Date</vt:lpstr>
      <vt:lpstr>'VP by Access'!Print_Area</vt:lpstr>
      <vt:lpstr>'VP by Access'!Project_Name</vt:lpstr>
      <vt:lpstr>'VP by Access'!Requesting_Agency</vt:lpstr>
      <vt:lpstr>'VP by Access'!Start_Date</vt:lpstr>
    </vt:vector>
  </TitlesOfParts>
  <Company>The University of North Carolina at Chapel Hill</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 User</dc:creator>
  <cp:lastModifiedBy>Lenovo User</cp:lastModifiedBy>
  <dcterms:created xsi:type="dcterms:W3CDTF">2018-03-11T17:04:19Z</dcterms:created>
  <dcterms:modified xsi:type="dcterms:W3CDTF">2018-03-11T17:19:10Z</dcterms:modified>
</cp:coreProperties>
</file>