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drawings/drawing3.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4.xml" ContentType="application/vnd.openxmlformats-officedocument.drawing+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drawings/drawing5.xml" ContentType="application/vnd.openxmlformats-officedocument.drawing+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drawings/drawing6.xml" ContentType="application/vnd.openxmlformats-officedocument.drawing+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drawings/drawing7.xml" ContentType="application/vnd.openxmlformats-officedocument.drawing+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drawings/drawing8.xml" ContentType="application/vnd.openxmlformats-officedocument.drawing+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drawings/drawing9.xml" ContentType="application/vnd.openxmlformats-officedocument.drawing+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1819 Public Consumption\FY19 Durham Projects\"/>
    </mc:Choice>
  </mc:AlternateContent>
  <bookViews>
    <workbookView xWindow="2010" yWindow="-360" windowWidth="22995" windowHeight="11310" firstSheet="5" activeTab="8"/>
  </bookViews>
  <sheets>
    <sheet name="GoDurham#5 " sheetId="9" r:id="rId1"/>
    <sheet name="GoDurham #10" sheetId="2" r:id="rId2"/>
    <sheet name="GoDurham #3" sheetId="3" r:id="rId3"/>
    <sheet name="GoDurham #12-14" sheetId="4" r:id="rId4"/>
    <sheet name="GoDurham #15" sheetId="6" r:id="rId5"/>
    <sheet name="GoDurham #20" sheetId="10" r:id="rId6"/>
    <sheet name="GoDurham #5" sheetId="1" r:id="rId7"/>
    <sheet name="GoDurham - Sunday Later Service" sheetId="8" r:id="rId8"/>
    <sheet name="GoDurham all NYE" sheetId="7" r:id="rId9"/>
  </sheets>
  <definedNames>
    <definedName name="_xlnm._FilterDatabase" localSheetId="7" hidden="1">'GoDurham - Sunday Later Service'!$X$3:$X$12</definedName>
    <definedName name="_xlnm._FilterDatabase" localSheetId="1" hidden="1">'GoDurham #10'!$X$3:$X$12</definedName>
    <definedName name="_xlnm._FilterDatabase" localSheetId="3" hidden="1">'GoDurham #12-14'!$X$3:$X$12</definedName>
    <definedName name="_xlnm._FilterDatabase" localSheetId="4" hidden="1">'GoDurham #15'!$X$3:$X$12</definedName>
    <definedName name="_xlnm._FilterDatabase" localSheetId="5" hidden="1">'GoDurham #20'!$X$3:$X$12</definedName>
    <definedName name="_xlnm._FilterDatabase" localSheetId="2" hidden="1">'GoDurham #3'!$X$3:$X$12</definedName>
    <definedName name="_xlnm._FilterDatabase" localSheetId="6" hidden="1">'GoDurham #5'!$X$3:$X$12</definedName>
    <definedName name="_xlnm._FilterDatabase" localSheetId="8" hidden="1">'GoDurham all NYE'!$X$3:$X$12</definedName>
    <definedName name="_xlnm._FilterDatabase" localSheetId="0" hidden="1">'GoDurham#5 '!$X$3:$X$12</definedName>
    <definedName name="Added_notes_as_appropriate" localSheetId="7">'GoDurham - Sunday Later Service'!$F$14</definedName>
    <definedName name="Added_notes_as_appropriate" localSheetId="1">'GoDurham #10'!$F$14</definedName>
    <definedName name="Added_notes_as_appropriate" localSheetId="3">'GoDurham #12-14'!$F$14</definedName>
    <definedName name="Added_notes_as_appropriate" localSheetId="4">'GoDurham #15'!$F$14</definedName>
    <definedName name="Added_notes_as_appropriate" localSheetId="5">'GoDurham #20'!$F$14</definedName>
    <definedName name="Added_notes_as_appropriate" localSheetId="2">'GoDurham #3'!$F$14</definedName>
    <definedName name="Added_notes_as_appropriate" localSheetId="8">'GoDurham all NYE'!$F$14</definedName>
    <definedName name="Added_notes_as_appropriate" localSheetId="0">'GoDurham#5 '!$F$14</definedName>
    <definedName name="Added_notes_as_appropriate">'GoDurham #5'!$F$14</definedName>
    <definedName name="End_Date" localSheetId="7">'GoDurham - Sunday Later Service'!$D$14</definedName>
    <definedName name="End_Date" localSheetId="1">'GoDurham #10'!$D$14</definedName>
    <definedName name="End_Date" localSheetId="3">'GoDurham #12-14'!$D$14</definedName>
    <definedName name="End_Date" localSheetId="4">'GoDurham #15'!$D$14</definedName>
    <definedName name="End_Date" localSheetId="5">'GoDurham #20'!$D$14</definedName>
    <definedName name="End_Date" localSheetId="2">'GoDurham #3'!$D$14</definedName>
    <definedName name="End_Date" localSheetId="8">'GoDurham all NYE'!$D$14</definedName>
    <definedName name="End_Date" localSheetId="0">'GoDurham#5 '!$D$14</definedName>
    <definedName name="End_Date">'GoDurham #5'!$D$14</definedName>
    <definedName name="KPI_a" localSheetId="7">'GoDurham - Sunday Later Service'!$B$48&amp;'GoDurham - Sunday Later Service'!$D$48</definedName>
    <definedName name="KPI_a" localSheetId="1">'GoDurham #10'!$B$48&amp;'GoDurham #10'!$D$48</definedName>
    <definedName name="KPI_a" localSheetId="3">'GoDurham #12-14'!$B$48&amp;'GoDurham #12-14'!$D$48</definedName>
    <definedName name="KPI_a" localSheetId="4">'GoDurham #15'!$B$48&amp;'GoDurham #15'!$D$48</definedName>
    <definedName name="KPI_a" localSheetId="5">'GoDurham #20'!$B$48&amp;'GoDurham #20'!$D$48</definedName>
    <definedName name="KPI_a" localSheetId="2">'GoDurham #3'!$B$48&amp;'GoDurham #3'!$D$48</definedName>
    <definedName name="KPI_a" localSheetId="8">'GoDurham all NYE'!$B$48&amp;'GoDurham all NYE'!$D$48</definedName>
    <definedName name="KPI_a" localSheetId="0">'GoDurham#5 '!$B$48&amp;'GoDurham#5 '!$D$48</definedName>
    <definedName name="KPI_a">'GoDurham #5'!$B$48&amp;'GoDurham #5'!$D$48</definedName>
    <definedName name="KPI_b" localSheetId="7">'GoDurham - Sunday Later Service'!$B$49&amp;'GoDurham - Sunday Later Service'!$D$49</definedName>
    <definedName name="KPI_b" localSheetId="1">'GoDurham #10'!$B$49&amp;'GoDurham #10'!$D$49</definedName>
    <definedName name="KPI_b" localSheetId="3">'GoDurham #12-14'!$B$49&amp;'GoDurham #12-14'!$D$49</definedName>
    <definedName name="KPI_b" localSheetId="4">'GoDurham #15'!$B$49&amp;'GoDurham #15'!$D$49</definedName>
    <definedName name="KPI_b" localSheetId="5">'GoDurham #20'!$B$49&amp;'GoDurham #20'!$D$49</definedName>
    <definedName name="KPI_b" localSheetId="2">'GoDurham #3'!$B$49&amp;'GoDurham #3'!$D$49</definedName>
    <definedName name="KPI_b" localSheetId="8">'GoDurham all NYE'!$B$49&amp;'GoDurham all NYE'!$D$49</definedName>
    <definedName name="KPI_b" localSheetId="0">'GoDurham#5 '!$B$49&amp;'GoDurham#5 '!$D$49</definedName>
    <definedName name="KPI_b">'GoDurham #5'!$B$49&amp;'GoDurham #5'!$D$49</definedName>
    <definedName name="KPI_c" localSheetId="7">'GoDurham - Sunday Later Service'!$B$50&amp;'GoDurham - Sunday Later Service'!$D$50</definedName>
    <definedName name="KPI_c" localSheetId="1">'GoDurham #10'!$B$50&amp;'GoDurham #10'!$D$50</definedName>
    <definedName name="KPI_c" localSheetId="3">'GoDurham #12-14'!$B$50&amp;'GoDurham #12-14'!$D$50</definedName>
    <definedName name="KPI_c" localSheetId="4">'GoDurham #15'!$B$50&amp;'GoDurham #15'!$D$50</definedName>
    <definedName name="KPI_c" localSheetId="5">'GoDurham #20'!$B$50&amp;'GoDurham #20'!$D$50</definedName>
    <definedName name="KPI_c" localSheetId="2">'GoDurham #3'!$B$50&amp;'GoDurham #3'!$D$50</definedName>
    <definedName name="KPI_c" localSheetId="8">'GoDurham all NYE'!$B$50&amp;'GoDurham all NYE'!$D$50</definedName>
    <definedName name="KPI_c" localSheetId="0">'GoDurham#5 '!$B$50&amp;'GoDurham#5 '!$D$50</definedName>
    <definedName name="KPI_c">'GoDurham #5'!$B$50&amp;'GoDurham #5'!$D$50</definedName>
    <definedName name="_xlnm.Print_Area" localSheetId="7">'GoDurham - Sunday Later Service'!$A$1:$K$148</definedName>
    <definedName name="_xlnm.Print_Area" localSheetId="1">'GoDurham #10'!$A$1:$K$148</definedName>
    <definedName name="_xlnm.Print_Area" localSheetId="3">'GoDurham #12-14'!$A$1:$K$148</definedName>
    <definedName name="_xlnm.Print_Area" localSheetId="4">'GoDurham #15'!$A$1:$K$148</definedName>
    <definedName name="_xlnm.Print_Area" localSheetId="5">'GoDurham #20'!$A$1:$K$148</definedName>
    <definedName name="_xlnm.Print_Area" localSheetId="2">'GoDurham #3'!$A$1:$K$148</definedName>
    <definedName name="_xlnm.Print_Area" localSheetId="6">'GoDurham #5'!$A$1:$K$148</definedName>
    <definedName name="_xlnm.Print_Area" localSheetId="8">'GoDurham all NYE'!$A$1:$K$148</definedName>
    <definedName name="_xlnm.Print_Area" localSheetId="0">'GoDurham#5 '!$A$1:$K$149</definedName>
    <definedName name="Project_Name" localSheetId="7">'GoDurham - Sunday Later Service'!$B$11</definedName>
    <definedName name="Project_Name" localSheetId="1">'GoDurham #10'!$B$11</definedName>
    <definedName name="Project_Name" localSheetId="3">'GoDurham #12-14'!$B$11</definedName>
    <definedName name="Project_Name" localSheetId="4">'GoDurham #15'!$B$11</definedName>
    <definedName name="Project_Name" localSheetId="5">'GoDurham #20'!$B$11</definedName>
    <definedName name="Project_Name" localSheetId="2">'GoDurham #3'!$B$11</definedName>
    <definedName name="Project_Name" localSheetId="8">'GoDurham all NYE'!$B$11</definedName>
    <definedName name="Project_Name" localSheetId="0">'GoDurham#5 '!$B$11</definedName>
    <definedName name="Project_Name">'GoDurham #5'!$B$11</definedName>
    <definedName name="Requesting_Agency" localSheetId="7">'GoDurham - Sunday Later Service'!$D$11</definedName>
    <definedName name="Requesting_Agency" localSheetId="1">'GoDurham #10'!$D$11</definedName>
    <definedName name="Requesting_Agency" localSheetId="3">'GoDurham #12-14'!$D$11</definedName>
    <definedName name="Requesting_Agency" localSheetId="4">'GoDurham #15'!$D$11</definedName>
    <definedName name="Requesting_Agency" localSheetId="5">'GoDurham #20'!$D$11</definedName>
    <definedName name="Requesting_Agency" localSheetId="2">'GoDurham #3'!$D$11</definedName>
    <definedName name="Requesting_Agency" localSheetId="8">'GoDurham all NYE'!$D$11</definedName>
    <definedName name="Requesting_Agency" localSheetId="0">'GoDurham#5 '!$D$11</definedName>
    <definedName name="Requesting_Agency">'GoDurham #5'!$D$11</definedName>
    <definedName name="Start_Date" localSheetId="7">'GoDurham - Sunday Later Service'!$B$14</definedName>
    <definedName name="Start_Date" localSheetId="1">'GoDurham #10'!$B$14</definedName>
    <definedName name="Start_Date" localSheetId="3">'GoDurham #12-14'!$B$14</definedName>
    <definedName name="Start_Date" localSheetId="4">'GoDurham #15'!$B$14</definedName>
    <definedName name="Start_Date" localSheetId="5">'GoDurham #20'!$B$14</definedName>
    <definedName name="Start_Date" localSheetId="2">'GoDurham #3'!$B$14</definedName>
    <definedName name="Start_Date" localSheetId="8">'GoDurham all NYE'!$B$14</definedName>
    <definedName name="Start_Date" localSheetId="0">'GoDurham#5 '!$B$14</definedName>
    <definedName name="Start_Date">'GoDurham #5'!$B$14</definedName>
    <definedName name="Z_A57ED495_A8F1_41AA_920B_D492B709C260_.wvu.FilterData" localSheetId="7" hidden="1">'GoDurham - Sunday Later Service'!$X$3:$X$12</definedName>
    <definedName name="Z_A57ED495_A8F1_41AA_920B_D492B709C260_.wvu.FilterData" localSheetId="1" hidden="1">'GoDurham #10'!$X$3:$X$12</definedName>
    <definedName name="Z_A57ED495_A8F1_41AA_920B_D492B709C260_.wvu.FilterData" localSheetId="3" hidden="1">'GoDurham #12-14'!$X$3:$X$12</definedName>
    <definedName name="Z_A57ED495_A8F1_41AA_920B_D492B709C260_.wvu.FilterData" localSheetId="4" hidden="1">'GoDurham #15'!$X$3:$X$12</definedName>
    <definedName name="Z_A57ED495_A8F1_41AA_920B_D492B709C260_.wvu.FilterData" localSheetId="5" hidden="1">'GoDurham #20'!$X$3:$X$12</definedName>
    <definedName name="Z_A57ED495_A8F1_41AA_920B_D492B709C260_.wvu.FilterData" localSheetId="2" hidden="1">'GoDurham #3'!$X$3:$X$12</definedName>
    <definedName name="Z_A57ED495_A8F1_41AA_920B_D492B709C260_.wvu.FilterData" localSheetId="6" hidden="1">'GoDurham #5'!$X$3:$X$12</definedName>
    <definedName name="Z_A57ED495_A8F1_41AA_920B_D492B709C260_.wvu.FilterData" localSheetId="8" hidden="1">'GoDurham all NYE'!$X$3:$X$12</definedName>
    <definedName name="Z_A57ED495_A8F1_41AA_920B_D492B709C260_.wvu.FilterData" localSheetId="0" hidden="1">'GoDurham#5 '!$X$3:$X$12</definedName>
    <definedName name="Z_A57ED495_A8F1_41AA_920B_D492B709C260_.wvu.PrintArea" localSheetId="7" hidden="1">'GoDurham - Sunday Later Service'!$A$1:$K$148</definedName>
    <definedName name="Z_A57ED495_A8F1_41AA_920B_D492B709C260_.wvu.PrintArea" localSheetId="1" hidden="1">'GoDurham #10'!$A$1:$K$148</definedName>
    <definedName name="Z_A57ED495_A8F1_41AA_920B_D492B709C260_.wvu.PrintArea" localSheetId="3" hidden="1">'GoDurham #12-14'!$A$1:$K$148</definedName>
    <definedName name="Z_A57ED495_A8F1_41AA_920B_D492B709C260_.wvu.PrintArea" localSheetId="4" hidden="1">'GoDurham #15'!$A$1:$K$148</definedName>
    <definedName name="Z_A57ED495_A8F1_41AA_920B_D492B709C260_.wvu.PrintArea" localSheetId="5" hidden="1">'GoDurham #20'!$A$1:$K$148</definedName>
    <definedName name="Z_A57ED495_A8F1_41AA_920B_D492B709C260_.wvu.PrintArea" localSheetId="2" hidden="1">'GoDurham #3'!$A$1:$K$148</definedName>
    <definedName name="Z_A57ED495_A8F1_41AA_920B_D492B709C260_.wvu.PrintArea" localSheetId="6" hidden="1">'GoDurham #5'!$A$1:$K$148</definedName>
    <definedName name="Z_A57ED495_A8F1_41AA_920B_D492B709C260_.wvu.PrintArea" localSheetId="8" hidden="1">'GoDurham all NYE'!$A$1:$K$148</definedName>
    <definedName name="Z_A57ED495_A8F1_41AA_920B_D492B709C260_.wvu.PrintArea" localSheetId="0" hidden="1">'GoDurham#5 '!$A$1:$K$148</definedName>
    <definedName name="Z_A57ED495_A8F1_41AA_920B_D492B709C260_.wvu.Rows" localSheetId="7" hidden="1">'GoDurham - Sunday Later Service'!$60:$75,'GoDurham - Sunday Later Service'!$77:$79,'GoDurham - Sunday Later Service'!$93:$96,'GoDurham - Sunday Later Service'!$108:$128</definedName>
    <definedName name="Z_A57ED495_A8F1_41AA_920B_D492B709C260_.wvu.Rows" localSheetId="1" hidden="1">'GoDurham #10'!$60:$75,'GoDurham #10'!$77:$79,'GoDurham #10'!$93:$96,'GoDurham #10'!$108:$128</definedName>
    <definedName name="Z_A57ED495_A8F1_41AA_920B_D492B709C260_.wvu.Rows" localSheetId="3" hidden="1">'GoDurham #12-14'!$60:$75,'GoDurham #12-14'!$77:$79,'GoDurham #12-14'!$93:$96,'GoDurham #12-14'!$108:$128</definedName>
    <definedName name="Z_A57ED495_A8F1_41AA_920B_D492B709C260_.wvu.Rows" localSheetId="4" hidden="1">'GoDurham #15'!$60:$75,'GoDurham #15'!$77:$79,'GoDurham #15'!$93:$96,'GoDurham #15'!$108:$128</definedName>
    <definedName name="Z_A57ED495_A8F1_41AA_920B_D492B709C260_.wvu.Rows" localSheetId="5" hidden="1">'GoDurham #20'!$60:$75,'GoDurham #20'!$77:$79,'GoDurham #20'!$93:$96,'GoDurham #20'!$108:$128</definedName>
    <definedName name="Z_A57ED495_A8F1_41AA_920B_D492B709C260_.wvu.Rows" localSheetId="2" hidden="1">'GoDurham #3'!$60:$75,'GoDurham #3'!$77:$79,'GoDurham #3'!$93:$96,'GoDurham #3'!$108:$128</definedName>
    <definedName name="Z_A57ED495_A8F1_41AA_920B_D492B709C260_.wvu.Rows" localSheetId="6" hidden="1">'GoDurham #5'!$60:$75,'GoDurham #5'!$77:$79,'GoDurham #5'!$93:$96,'GoDurham #5'!$108:$128</definedName>
    <definedName name="Z_A57ED495_A8F1_41AA_920B_D492B709C260_.wvu.Rows" localSheetId="8" hidden="1">'GoDurham all NYE'!$60:$75,'GoDurham all NYE'!$77:$79,'GoDurham all NYE'!$93:$96,'GoDurham all NYE'!$108:$128</definedName>
    <definedName name="Z_A57ED495_A8F1_41AA_920B_D492B709C260_.wvu.Rows" localSheetId="0" hidden="1">'GoDurham#5 '!$60:$75,'GoDurham#5 '!$77:$79,'GoDurham#5 '!$93:$96,'GoDurham#5 '!$108:$128</definedName>
  </definedNames>
  <calcPr calcId="152511"/>
</workbook>
</file>

<file path=xl/calcChain.xml><?xml version="1.0" encoding="utf-8"?>
<calcChain xmlns="http://schemas.openxmlformats.org/spreadsheetml/2006/main">
  <c r="F14" i="9" l="1"/>
  <c r="D117" i="10"/>
  <c r="E117" i="10" s="1"/>
  <c r="F117" i="10" s="1"/>
  <c r="G117" i="10" s="1"/>
  <c r="H117" i="10" s="1"/>
  <c r="I117" i="10" s="1"/>
  <c r="E117" i="6"/>
  <c r="F117" i="6" s="1"/>
  <c r="G117" i="6" s="1"/>
  <c r="H117" i="6" s="1"/>
  <c r="I117" i="6" s="1"/>
  <c r="D117" i="6"/>
  <c r="F117" i="9"/>
  <c r="G117" i="9" s="1"/>
  <c r="H117" i="9" s="1"/>
  <c r="I117" i="9" s="1"/>
  <c r="E117" i="9"/>
  <c r="D117" i="9"/>
  <c r="E148" i="10" l="1"/>
  <c r="D148" i="10"/>
  <c r="I139" i="10"/>
  <c r="H139" i="10"/>
  <c r="G139" i="10"/>
  <c r="F139" i="10"/>
  <c r="E139" i="10"/>
  <c r="D139" i="10"/>
  <c r="J138" i="10"/>
  <c r="J137" i="10"/>
  <c r="J136" i="10"/>
  <c r="J135" i="10"/>
  <c r="J134" i="10"/>
  <c r="J133" i="10"/>
  <c r="J139" i="10" s="1"/>
  <c r="F118" i="10"/>
  <c r="E118" i="10"/>
  <c r="E123" i="10" s="1"/>
  <c r="E127" i="10" s="1"/>
  <c r="D118" i="10"/>
  <c r="D123" i="10" s="1"/>
  <c r="J114" i="10"/>
  <c r="J113" i="10"/>
  <c r="I112" i="10"/>
  <c r="H112" i="10"/>
  <c r="G112" i="10"/>
  <c r="I91" i="10"/>
  <c r="H91" i="10"/>
  <c r="G91" i="10"/>
  <c r="F91" i="10"/>
  <c r="E91" i="10"/>
  <c r="D91" i="10"/>
  <c r="B2" i="10"/>
  <c r="G118" i="10" l="1"/>
  <c r="J14" i="10"/>
  <c r="J15" i="10"/>
  <c r="F126" i="10"/>
  <c r="F125" i="10"/>
  <c r="F124" i="10"/>
  <c r="F122" i="10"/>
  <c r="G122" i="10" s="1"/>
  <c r="H122" i="10" s="1"/>
  <c r="I122" i="10" s="1"/>
  <c r="F119" i="10"/>
  <c r="G119" i="10" s="1"/>
  <c r="H119" i="10" s="1"/>
  <c r="I119" i="10" s="1"/>
  <c r="F123" i="10"/>
  <c r="F127" i="10" s="1"/>
  <c r="F120" i="10"/>
  <c r="G120" i="10" s="1"/>
  <c r="H120" i="10" s="1"/>
  <c r="I120" i="10" s="1"/>
  <c r="D127" i="10"/>
  <c r="F121" i="10"/>
  <c r="G121" i="10" s="1"/>
  <c r="H121" i="10" s="1"/>
  <c r="I121" i="10" s="1"/>
  <c r="E148" i="6"/>
  <c r="D148" i="6"/>
  <c r="E148" i="4"/>
  <c r="D148" i="4"/>
  <c r="E148" i="3"/>
  <c r="D148" i="3"/>
  <c r="E148" i="2"/>
  <c r="D148" i="2"/>
  <c r="E148" i="1"/>
  <c r="D148" i="1"/>
  <c r="E148" i="7"/>
  <c r="D148" i="7"/>
  <c r="E148" i="8"/>
  <c r="D148" i="8"/>
  <c r="B2" i="9"/>
  <c r="D91" i="9"/>
  <c r="E91" i="9"/>
  <c r="F91" i="9"/>
  <c r="G91" i="9"/>
  <c r="H91" i="9"/>
  <c r="I91" i="9"/>
  <c r="J93" i="9"/>
  <c r="J94" i="9"/>
  <c r="J95" i="9"/>
  <c r="J96" i="9"/>
  <c r="J98" i="9"/>
  <c r="J99" i="9"/>
  <c r="G112" i="9"/>
  <c r="F126" i="9" s="1"/>
  <c r="G126" i="9" s="1"/>
  <c r="H112" i="9"/>
  <c r="I112" i="9"/>
  <c r="F116" i="9"/>
  <c r="G116" i="9" s="1"/>
  <c r="D118" i="9"/>
  <c r="D100" i="9" s="1"/>
  <c r="E118" i="9"/>
  <c r="E100" i="9" s="1"/>
  <c r="E101" i="9" s="1"/>
  <c r="F119" i="9"/>
  <c r="G119" i="9" s="1"/>
  <c r="H119" i="9" s="1"/>
  <c r="I119" i="9" s="1"/>
  <c r="F121" i="9"/>
  <c r="G121" i="9" s="1"/>
  <c r="H121" i="9" s="1"/>
  <c r="I121" i="9" s="1"/>
  <c r="D123" i="9"/>
  <c r="D127" i="9" s="1"/>
  <c r="E123" i="9"/>
  <c r="E127" i="9" s="1"/>
  <c r="E92" i="9" s="1"/>
  <c r="J133" i="9"/>
  <c r="J134" i="9"/>
  <c r="J135" i="9"/>
  <c r="J136" i="9"/>
  <c r="J137" i="9"/>
  <c r="J138" i="9"/>
  <c r="D139" i="9"/>
  <c r="E139" i="9"/>
  <c r="F139" i="9"/>
  <c r="G139" i="9"/>
  <c r="H139" i="9"/>
  <c r="I139" i="9"/>
  <c r="J139" i="9"/>
  <c r="J15" i="9" s="1"/>
  <c r="D148" i="9"/>
  <c r="E148" i="9"/>
  <c r="H118" i="10" l="1"/>
  <c r="I118" i="10"/>
  <c r="G123" i="10"/>
  <c r="J124" i="10"/>
  <c r="G124" i="10"/>
  <c r="H124" i="10" s="1"/>
  <c r="I124" i="10" s="1"/>
  <c r="J125" i="10"/>
  <c r="G125" i="10"/>
  <c r="H125" i="10" s="1"/>
  <c r="I125" i="10" s="1"/>
  <c r="G126" i="10"/>
  <c r="H126" i="10" s="1"/>
  <c r="I126" i="10" s="1"/>
  <c r="F125" i="9"/>
  <c r="G125" i="9" s="1"/>
  <c r="H125" i="9" s="1"/>
  <c r="I125" i="9" s="1"/>
  <c r="F118" i="9"/>
  <c r="F124" i="9"/>
  <c r="G124" i="9" s="1"/>
  <c r="F122" i="9"/>
  <c r="G122" i="9" s="1"/>
  <c r="H122" i="9" s="1"/>
  <c r="I122" i="9" s="1"/>
  <c r="F120" i="9"/>
  <c r="G120" i="9" s="1"/>
  <c r="H120" i="9" s="1"/>
  <c r="I120" i="9" s="1"/>
  <c r="H124" i="9"/>
  <c r="I124" i="9" s="1"/>
  <c r="D101" i="9"/>
  <c r="H116" i="9"/>
  <c r="G118" i="9"/>
  <c r="H126" i="9"/>
  <c r="I126" i="9" s="1"/>
  <c r="J126" i="9"/>
  <c r="E102" i="9"/>
  <c r="J125" i="9"/>
  <c r="J114" i="9"/>
  <c r="J14" i="9"/>
  <c r="B2" i="8"/>
  <c r="D91" i="8"/>
  <c r="E91" i="8"/>
  <c r="F91" i="8"/>
  <c r="G91" i="8"/>
  <c r="H91" i="8"/>
  <c r="I91" i="8"/>
  <c r="J93" i="8"/>
  <c r="J94" i="8"/>
  <c r="J95" i="8"/>
  <c r="J96" i="8"/>
  <c r="J98" i="8"/>
  <c r="J99" i="8"/>
  <c r="G112" i="8"/>
  <c r="H112" i="8"/>
  <c r="I112" i="8"/>
  <c r="F116" i="8"/>
  <c r="G116" i="8" s="1"/>
  <c r="H116" i="8" s="1"/>
  <c r="D118" i="8"/>
  <c r="D100" i="8" s="1"/>
  <c r="E118" i="8"/>
  <c r="E100" i="8" s="1"/>
  <c r="E101" i="8" s="1"/>
  <c r="F119" i="8"/>
  <c r="G119" i="8" s="1"/>
  <c r="H119" i="8" s="1"/>
  <c r="I119" i="8" s="1"/>
  <c r="F120" i="8"/>
  <c r="G120" i="8" s="1"/>
  <c r="H120" i="8" s="1"/>
  <c r="I120" i="8" s="1"/>
  <c r="F121" i="8"/>
  <c r="G121" i="8" s="1"/>
  <c r="H121" i="8" s="1"/>
  <c r="I121" i="8" s="1"/>
  <c r="F122" i="8"/>
  <c r="G122" i="8" s="1"/>
  <c r="H122" i="8" s="1"/>
  <c r="I122" i="8" s="1"/>
  <c r="D123" i="8"/>
  <c r="F124" i="8"/>
  <c r="G124" i="8" s="1"/>
  <c r="F125" i="8"/>
  <c r="G125" i="8" s="1"/>
  <c r="F126" i="8"/>
  <c r="G126" i="8" s="1"/>
  <c r="D127" i="8"/>
  <c r="J133" i="8"/>
  <c r="J134" i="8"/>
  <c r="J139" i="8" s="1"/>
  <c r="J15" i="8" s="1"/>
  <c r="J135" i="8"/>
  <c r="J136" i="8"/>
  <c r="J137" i="8"/>
  <c r="J138" i="8"/>
  <c r="D139" i="8"/>
  <c r="E139" i="8"/>
  <c r="F139" i="8"/>
  <c r="G139" i="8"/>
  <c r="H139" i="8"/>
  <c r="I139" i="8"/>
  <c r="I123" i="10" l="1"/>
  <c r="I127" i="10" s="1"/>
  <c r="H123" i="10"/>
  <c r="H127" i="10" s="1"/>
  <c r="J118" i="10"/>
  <c r="J126" i="10"/>
  <c r="G127" i="10"/>
  <c r="E123" i="8"/>
  <c r="E127" i="8" s="1"/>
  <c r="E92" i="8" s="1"/>
  <c r="E102" i="8" s="1"/>
  <c r="H125" i="8"/>
  <c r="I125" i="8" s="1"/>
  <c r="F118" i="8"/>
  <c r="J124" i="9"/>
  <c r="F100" i="9"/>
  <c r="F101" i="9" s="1"/>
  <c r="F123" i="9"/>
  <c r="F127" i="9" s="1"/>
  <c r="H118" i="9"/>
  <c r="I116" i="9"/>
  <c r="I118" i="9" s="1"/>
  <c r="G123" i="9"/>
  <c r="G100" i="9"/>
  <c r="D92" i="9"/>
  <c r="H126" i="8"/>
  <c r="I126" i="8" s="1"/>
  <c r="J126" i="8"/>
  <c r="G118" i="8"/>
  <c r="H124" i="8"/>
  <c r="I124" i="8" s="1"/>
  <c r="D101" i="8"/>
  <c r="D92" i="8" s="1"/>
  <c r="I116" i="8"/>
  <c r="J114" i="8"/>
  <c r="J125" i="8"/>
  <c r="J14" i="8"/>
  <c r="J118" i="9" l="1"/>
  <c r="J123" i="10"/>
  <c r="J127" i="10" s="1"/>
  <c r="I118" i="8"/>
  <c r="I123" i="8" s="1"/>
  <c r="H118" i="8"/>
  <c r="F100" i="8"/>
  <c r="F101" i="8" s="1"/>
  <c r="F123" i="8"/>
  <c r="F127" i="8" s="1"/>
  <c r="F92" i="9"/>
  <c r="F102" i="9" s="1"/>
  <c r="G101" i="9"/>
  <c r="D102" i="9"/>
  <c r="G127" i="9"/>
  <c r="I123" i="9"/>
  <c r="I127" i="9" s="1"/>
  <c r="I100" i="9"/>
  <c r="I101" i="9" s="1"/>
  <c r="J113" i="9"/>
  <c r="H100" i="9"/>
  <c r="H101" i="9" s="1"/>
  <c r="H123" i="9"/>
  <c r="H127" i="9" s="1"/>
  <c r="H100" i="8"/>
  <c r="H101" i="8" s="1"/>
  <c r="H123" i="8"/>
  <c r="J124" i="8"/>
  <c r="J118" i="8"/>
  <c r="G123" i="8"/>
  <c r="G100" i="8"/>
  <c r="I100" i="8"/>
  <c r="I101" i="8" s="1"/>
  <c r="D102" i="8"/>
  <c r="I92" i="9" l="1"/>
  <c r="I102" i="9" s="1"/>
  <c r="J12" i="10"/>
  <c r="J11" i="10"/>
  <c r="F14" i="10" s="1"/>
  <c r="G92" i="9"/>
  <c r="G102" i="9" s="1"/>
  <c r="F92" i="8"/>
  <c r="F102" i="8" s="1"/>
  <c r="H92" i="9"/>
  <c r="J123" i="9"/>
  <c r="J127" i="9" s="1"/>
  <c r="J100" i="9"/>
  <c r="J101" i="9"/>
  <c r="J123" i="8"/>
  <c r="G127" i="8"/>
  <c r="G101" i="8"/>
  <c r="J100" i="8"/>
  <c r="I127" i="8"/>
  <c r="I92" i="8" s="1"/>
  <c r="I102" i="8" s="1"/>
  <c r="H127" i="8"/>
  <c r="H92" i="8" s="1"/>
  <c r="H102" i="8" s="1"/>
  <c r="J113" i="8"/>
  <c r="J127" i="8" l="1"/>
  <c r="J92" i="9"/>
  <c r="J102" i="9" s="1"/>
  <c r="J12" i="9"/>
  <c r="J11" i="9"/>
  <c r="H102" i="9"/>
  <c r="J11" i="8"/>
  <c r="F14" i="8" s="1"/>
  <c r="G92" i="8"/>
  <c r="J92" i="8" s="1"/>
  <c r="J101" i="8"/>
  <c r="J102" i="8" l="1"/>
  <c r="G102" i="8"/>
  <c r="J12" i="8"/>
  <c r="I139" i="7" l="1"/>
  <c r="H139" i="7"/>
  <c r="G139" i="7"/>
  <c r="F139" i="7"/>
  <c r="E139" i="7"/>
  <c r="D139" i="7"/>
  <c r="J138" i="7"/>
  <c r="J137" i="7"/>
  <c r="J136" i="7"/>
  <c r="J135" i="7"/>
  <c r="J134" i="7"/>
  <c r="J133" i="7"/>
  <c r="E118" i="7"/>
  <c r="E123" i="7" s="1"/>
  <c r="E127" i="7" s="1"/>
  <c r="D118" i="7"/>
  <c r="D123" i="7" s="1"/>
  <c r="D127" i="7" s="1"/>
  <c r="F116" i="7"/>
  <c r="F118" i="7" s="1"/>
  <c r="I112" i="7"/>
  <c r="H112" i="7"/>
  <c r="G112" i="7"/>
  <c r="F126" i="7" s="1"/>
  <c r="J99" i="7"/>
  <c r="J98" i="7"/>
  <c r="J96" i="7"/>
  <c r="J95" i="7"/>
  <c r="J94" i="7"/>
  <c r="J93" i="7"/>
  <c r="I91" i="7"/>
  <c r="H91" i="7"/>
  <c r="G91" i="7"/>
  <c r="F91" i="7"/>
  <c r="E91" i="7"/>
  <c r="D91" i="7"/>
  <c r="B2" i="7"/>
  <c r="E100" i="7" l="1"/>
  <c r="E101" i="7" s="1"/>
  <c r="E92" i="7" s="1"/>
  <c r="E102" i="7" s="1"/>
  <c r="D100" i="7"/>
  <c r="D101" i="7" s="1"/>
  <c r="D92" i="7" s="1"/>
  <c r="J139" i="7"/>
  <c r="G116" i="7"/>
  <c r="H116" i="7" s="1"/>
  <c r="F100" i="7"/>
  <c r="F101" i="7" s="1"/>
  <c r="J15" i="7"/>
  <c r="J14" i="7"/>
  <c r="G126" i="7"/>
  <c r="H126" i="7" s="1"/>
  <c r="I126" i="7" s="1"/>
  <c r="I116" i="7"/>
  <c r="F119" i="7"/>
  <c r="G119" i="7" s="1"/>
  <c r="H119" i="7" s="1"/>
  <c r="I119" i="7" s="1"/>
  <c r="F120" i="7"/>
  <c r="G120" i="7" s="1"/>
  <c r="H120" i="7" s="1"/>
  <c r="I120" i="7" s="1"/>
  <c r="F121" i="7"/>
  <c r="G121" i="7" s="1"/>
  <c r="H121" i="7" s="1"/>
  <c r="I121" i="7" s="1"/>
  <c r="F122" i="7"/>
  <c r="G122" i="7" s="1"/>
  <c r="H122" i="7" s="1"/>
  <c r="I122" i="7" s="1"/>
  <c r="F125" i="7"/>
  <c r="F124" i="7"/>
  <c r="D102" i="7" l="1"/>
  <c r="J126" i="7"/>
  <c r="H118" i="7"/>
  <c r="G124" i="7"/>
  <c r="H124" i="7" s="1"/>
  <c r="I124" i="7" s="1"/>
  <c r="G125" i="7"/>
  <c r="H125" i="7" s="1"/>
  <c r="I125" i="7" s="1"/>
  <c r="J125" i="7"/>
  <c r="G118" i="7"/>
  <c r="I118" i="7"/>
  <c r="F123" i="7"/>
  <c r="I123" i="7" l="1"/>
  <c r="I100" i="7"/>
  <c r="I101" i="7" s="1"/>
  <c r="J114" i="7"/>
  <c r="G123" i="7"/>
  <c r="G100" i="7"/>
  <c r="J118" i="7"/>
  <c r="J124" i="7"/>
  <c r="F127" i="7"/>
  <c r="F92" i="7" s="1"/>
  <c r="G127" i="7"/>
  <c r="H100" i="7"/>
  <c r="H101" i="7" s="1"/>
  <c r="H123" i="7"/>
  <c r="J123" i="7" l="1"/>
  <c r="G101" i="7"/>
  <c r="G92" i="7" s="1"/>
  <c r="J100" i="7"/>
  <c r="H127" i="7"/>
  <c r="H92" i="7" s="1"/>
  <c r="H102" i="7" s="1"/>
  <c r="F102" i="7"/>
  <c r="G102" i="7" l="1"/>
  <c r="J101" i="7"/>
  <c r="I127" i="7"/>
  <c r="I92" i="7" s="1"/>
  <c r="J113" i="7"/>
  <c r="J127" i="7" s="1"/>
  <c r="J12" i="7" l="1"/>
  <c r="J11" i="7"/>
  <c r="F14" i="7" s="1"/>
  <c r="I102" i="7"/>
  <c r="J92" i="7"/>
  <c r="J102" i="7" s="1"/>
  <c r="I139" i="6" l="1"/>
  <c r="H139" i="6"/>
  <c r="G139" i="6"/>
  <c r="F139" i="6"/>
  <c r="E139" i="6"/>
  <c r="D139" i="6"/>
  <c r="J138" i="6"/>
  <c r="J137" i="6"/>
  <c r="J136" i="6"/>
  <c r="J135" i="6"/>
  <c r="J134" i="6"/>
  <c r="J133" i="6"/>
  <c r="E118" i="6"/>
  <c r="E123" i="6" s="1"/>
  <c r="E127" i="6" s="1"/>
  <c r="D118" i="6"/>
  <c r="D100" i="6" s="1"/>
  <c r="F116" i="6"/>
  <c r="I112" i="6"/>
  <c r="H112" i="6"/>
  <c r="G112" i="6"/>
  <c r="F126" i="6" s="1"/>
  <c r="E100" i="6"/>
  <c r="E101" i="6" s="1"/>
  <c r="J99" i="6"/>
  <c r="J98" i="6"/>
  <c r="J96" i="6"/>
  <c r="J95" i="6"/>
  <c r="J94" i="6"/>
  <c r="J93" i="6"/>
  <c r="I91" i="6"/>
  <c r="H91" i="6"/>
  <c r="G91" i="6"/>
  <c r="F91" i="6"/>
  <c r="E91" i="6"/>
  <c r="D91" i="6"/>
  <c r="B2" i="6"/>
  <c r="F118" i="6" l="1"/>
  <c r="F100" i="6" s="1"/>
  <c r="F101" i="6" s="1"/>
  <c r="J139" i="6"/>
  <c r="E92" i="6"/>
  <c r="E102" i="6" s="1"/>
  <c r="G126" i="6"/>
  <c r="H126" i="6" s="1"/>
  <c r="I126" i="6" s="1"/>
  <c r="J126" i="6" s="1"/>
  <c r="J15" i="6"/>
  <c r="J14" i="6"/>
  <c r="D101" i="6"/>
  <c r="G116" i="6"/>
  <c r="F119" i="6"/>
  <c r="G119" i="6" s="1"/>
  <c r="H119" i="6" s="1"/>
  <c r="I119" i="6" s="1"/>
  <c r="F120" i="6"/>
  <c r="G120" i="6" s="1"/>
  <c r="H120" i="6" s="1"/>
  <c r="I120" i="6" s="1"/>
  <c r="F121" i="6"/>
  <c r="G121" i="6" s="1"/>
  <c r="H121" i="6" s="1"/>
  <c r="I121" i="6" s="1"/>
  <c r="F122" i="6"/>
  <c r="G122" i="6" s="1"/>
  <c r="H122" i="6" s="1"/>
  <c r="I122" i="6" s="1"/>
  <c r="D123" i="6"/>
  <c r="F125" i="6"/>
  <c r="F124" i="6"/>
  <c r="G125" i="6" l="1"/>
  <c r="H125" i="6" s="1"/>
  <c r="I125" i="6" s="1"/>
  <c r="D127" i="6"/>
  <c r="D92" i="6" s="1"/>
  <c r="D102" i="6" s="1"/>
  <c r="F123" i="6"/>
  <c r="F127" i="6" s="1"/>
  <c r="F92" i="6" s="1"/>
  <c r="F102" i="6" s="1"/>
  <c r="G124" i="6"/>
  <c r="H124" i="6" s="1"/>
  <c r="I124" i="6" s="1"/>
  <c r="H116" i="6"/>
  <c r="G118" i="6"/>
  <c r="J113" i="6" l="1"/>
  <c r="H118" i="6"/>
  <c r="J118" i="6" s="1"/>
  <c r="I116" i="6"/>
  <c r="I118" i="6" s="1"/>
  <c r="J124" i="6"/>
  <c r="J114" i="6"/>
  <c r="J125" i="6"/>
  <c r="G123" i="6"/>
  <c r="G100" i="6"/>
  <c r="G101" i="6" l="1"/>
  <c r="I123" i="6"/>
  <c r="I127" i="6" s="1"/>
  <c r="I92" i="6" s="1"/>
  <c r="I100" i="6"/>
  <c r="I101" i="6" s="1"/>
  <c r="G127" i="6"/>
  <c r="H100" i="6"/>
  <c r="H101" i="6" s="1"/>
  <c r="H123" i="6"/>
  <c r="H127" i="6" s="1"/>
  <c r="H92" i="6" s="1"/>
  <c r="G92" i="6" l="1"/>
  <c r="J92" i="6" s="1"/>
  <c r="H102" i="6"/>
  <c r="J101" i="6"/>
  <c r="I102" i="6"/>
  <c r="J100" i="6"/>
  <c r="J123" i="6"/>
  <c r="J127" i="6" s="1"/>
  <c r="J102" i="6" l="1"/>
  <c r="G102" i="6"/>
  <c r="J12" i="6"/>
  <c r="J11" i="6"/>
  <c r="F14" i="6" s="1"/>
  <c r="B2" i="4" l="1"/>
  <c r="D91" i="4"/>
  <c r="E91" i="4"/>
  <c r="F91" i="4"/>
  <c r="G91" i="4"/>
  <c r="H91" i="4"/>
  <c r="I91" i="4"/>
  <c r="J93" i="4"/>
  <c r="J94" i="4"/>
  <c r="J95" i="4"/>
  <c r="J96" i="4"/>
  <c r="J98" i="4"/>
  <c r="J99" i="4"/>
  <c r="G112" i="4"/>
  <c r="H112" i="4"/>
  <c r="I112" i="4"/>
  <c r="F116" i="4"/>
  <c r="G116" i="4" s="1"/>
  <c r="D118" i="4"/>
  <c r="D100" i="4" s="1"/>
  <c r="E118" i="4"/>
  <c r="E100" i="4" s="1"/>
  <c r="E101" i="4" s="1"/>
  <c r="F118" i="4"/>
  <c r="F100" i="4" s="1"/>
  <c r="F101" i="4" s="1"/>
  <c r="F119" i="4"/>
  <c r="G119" i="4"/>
  <c r="H119" i="4" s="1"/>
  <c r="I119" i="4" s="1"/>
  <c r="F120" i="4"/>
  <c r="G120" i="4"/>
  <c r="F121" i="4"/>
  <c r="G121" i="4"/>
  <c r="H121" i="4" s="1"/>
  <c r="I121" i="4" s="1"/>
  <c r="F122" i="4"/>
  <c r="G122" i="4" s="1"/>
  <c r="E123" i="4"/>
  <c r="E127" i="4" s="1"/>
  <c r="F124" i="4"/>
  <c r="G124" i="4" s="1"/>
  <c r="F125" i="4"/>
  <c r="G125" i="4" s="1"/>
  <c r="H125" i="4" s="1"/>
  <c r="I125" i="4" s="1"/>
  <c r="F126" i="4"/>
  <c r="G126" i="4" s="1"/>
  <c r="J133" i="4"/>
  <c r="J134" i="4"/>
  <c r="J139" i="4" s="1"/>
  <c r="J15" i="4" s="1"/>
  <c r="J135" i="4"/>
  <c r="J136" i="4"/>
  <c r="J137" i="4"/>
  <c r="J138" i="4"/>
  <c r="D139" i="4"/>
  <c r="E139" i="4"/>
  <c r="F139" i="4"/>
  <c r="G139" i="4"/>
  <c r="H139" i="4"/>
  <c r="I139" i="4"/>
  <c r="H120" i="4" l="1"/>
  <c r="I120" i="4" s="1"/>
  <c r="H122" i="4"/>
  <c r="I122" i="4" s="1"/>
  <c r="E92" i="4"/>
  <c r="E102" i="4" s="1"/>
  <c r="H124" i="4"/>
  <c r="I124" i="4" s="1"/>
  <c r="D101" i="4"/>
  <c r="H116" i="4"/>
  <c r="G118" i="4"/>
  <c r="H126" i="4"/>
  <c r="I126" i="4" s="1"/>
  <c r="J126" i="4" s="1"/>
  <c r="J125" i="4"/>
  <c r="F123" i="4"/>
  <c r="F127" i="4" s="1"/>
  <c r="F92" i="4" s="1"/>
  <c r="F102" i="4" s="1"/>
  <c r="D123" i="4"/>
  <c r="J114" i="4"/>
  <c r="J14" i="4"/>
  <c r="D127" i="4" l="1"/>
  <c r="D92" i="4" s="1"/>
  <c r="D102" i="4" s="1"/>
  <c r="H118" i="4"/>
  <c r="I116" i="4"/>
  <c r="I118" i="4" s="1"/>
  <c r="J124" i="4"/>
  <c r="J118" i="4"/>
  <c r="G123" i="4"/>
  <c r="G127" i="4" s="1"/>
  <c r="G100" i="4"/>
  <c r="H100" i="4" l="1"/>
  <c r="H101" i="4" s="1"/>
  <c r="H123" i="4"/>
  <c r="H127" i="4" s="1"/>
  <c r="G101" i="4"/>
  <c r="I123" i="4"/>
  <c r="J123" i="4" s="1"/>
  <c r="I100" i="4"/>
  <c r="I101" i="4" s="1"/>
  <c r="J113" i="4"/>
  <c r="H92" i="4" l="1"/>
  <c r="H102" i="4" s="1"/>
  <c r="I127" i="4"/>
  <c r="I92" i="4" s="1"/>
  <c r="J100" i="4"/>
  <c r="J127" i="4"/>
  <c r="I102" i="4"/>
  <c r="J101" i="4"/>
  <c r="G92" i="4"/>
  <c r="J92" i="4" l="1"/>
  <c r="J102" i="4" s="1"/>
  <c r="G102" i="4"/>
  <c r="J12" i="4"/>
  <c r="J11" i="4"/>
  <c r="F14" i="4" s="1"/>
  <c r="B2" i="3" l="1"/>
  <c r="D91" i="3"/>
  <c r="E91" i="3"/>
  <c r="F91" i="3"/>
  <c r="G91" i="3"/>
  <c r="H91" i="3"/>
  <c r="I91" i="3"/>
  <c r="J93" i="3"/>
  <c r="J94" i="3"/>
  <c r="J95" i="3"/>
  <c r="J96" i="3"/>
  <c r="J98" i="3"/>
  <c r="J99" i="3"/>
  <c r="G112" i="3"/>
  <c r="H112" i="3"/>
  <c r="I112" i="3"/>
  <c r="F116" i="3"/>
  <c r="G116" i="3" s="1"/>
  <c r="D118" i="3"/>
  <c r="D100" i="3" s="1"/>
  <c r="E118" i="3"/>
  <c r="E100" i="3" s="1"/>
  <c r="E101" i="3" s="1"/>
  <c r="F118" i="3"/>
  <c r="F100" i="3" s="1"/>
  <c r="F101" i="3" s="1"/>
  <c r="F119" i="3"/>
  <c r="G119" i="3"/>
  <c r="H119" i="3" s="1"/>
  <c r="I119" i="3" s="1"/>
  <c r="F120" i="3"/>
  <c r="G120" i="3"/>
  <c r="F121" i="3"/>
  <c r="G121" i="3"/>
  <c r="H121" i="3" s="1"/>
  <c r="I121" i="3" s="1"/>
  <c r="F122" i="3"/>
  <c r="G122" i="3" s="1"/>
  <c r="E123" i="3"/>
  <c r="F123" i="3"/>
  <c r="F124" i="3"/>
  <c r="G124" i="3" s="1"/>
  <c r="F125" i="3"/>
  <c r="G125" i="3" s="1"/>
  <c r="H125" i="3" s="1"/>
  <c r="I125" i="3" s="1"/>
  <c r="F126" i="3"/>
  <c r="G126" i="3" s="1"/>
  <c r="E127" i="3"/>
  <c r="J133" i="3"/>
  <c r="J134" i="3"/>
  <c r="J135" i="3"/>
  <c r="J139" i="3" s="1"/>
  <c r="J15" i="3" s="1"/>
  <c r="J136" i="3"/>
  <c r="J137" i="3"/>
  <c r="J138" i="3"/>
  <c r="D139" i="3"/>
  <c r="E139" i="3"/>
  <c r="F139" i="3"/>
  <c r="G139" i="3"/>
  <c r="H139" i="3"/>
  <c r="I139" i="3"/>
  <c r="D123" i="3" l="1"/>
  <c r="D127" i="3" s="1"/>
  <c r="H122" i="3"/>
  <c r="I122" i="3" s="1"/>
  <c r="H120" i="3"/>
  <c r="I120" i="3" s="1"/>
  <c r="E92" i="3"/>
  <c r="E102" i="3" s="1"/>
  <c r="H124" i="3"/>
  <c r="I124" i="3" s="1"/>
  <c r="J124" i="3"/>
  <c r="D101" i="3"/>
  <c r="H116" i="3"/>
  <c r="G118" i="3"/>
  <c r="H126" i="3"/>
  <c r="I126" i="3" s="1"/>
  <c r="F127" i="3"/>
  <c r="F92" i="3" s="1"/>
  <c r="F102" i="3" s="1"/>
  <c r="J125" i="3"/>
  <c r="J114" i="3"/>
  <c r="J14" i="3"/>
  <c r="J126" i="3" l="1"/>
  <c r="H118" i="3"/>
  <c r="I116" i="3"/>
  <c r="I118" i="3" s="1"/>
  <c r="J118" i="3" s="1"/>
  <c r="G123" i="3"/>
  <c r="G100" i="3"/>
  <c r="D92" i="3"/>
  <c r="G101" i="3" l="1"/>
  <c r="H100" i="3"/>
  <c r="H101" i="3" s="1"/>
  <c r="H123" i="3"/>
  <c r="H127" i="3" s="1"/>
  <c r="H92" i="3" s="1"/>
  <c r="D102" i="3"/>
  <c r="G127" i="3"/>
  <c r="G92" i="3" s="1"/>
  <c r="I123" i="3"/>
  <c r="I127" i="3" s="1"/>
  <c r="I100" i="3"/>
  <c r="I101" i="3" s="1"/>
  <c r="J113" i="3"/>
  <c r="I92" i="3" l="1"/>
  <c r="J92" i="3" s="1"/>
  <c r="H102" i="3"/>
  <c r="J100" i="3"/>
  <c r="I102" i="3"/>
  <c r="J123" i="3"/>
  <c r="J127" i="3" s="1"/>
  <c r="G102" i="3"/>
  <c r="J101" i="3"/>
  <c r="J102" i="3" l="1"/>
  <c r="J12" i="3"/>
  <c r="J11" i="3"/>
  <c r="F14" i="3" s="1"/>
  <c r="B2" i="2" l="1"/>
  <c r="D91" i="2"/>
  <c r="E91" i="2"/>
  <c r="F91" i="2"/>
  <c r="G91" i="2"/>
  <c r="H91" i="2"/>
  <c r="I91" i="2"/>
  <c r="J93" i="2"/>
  <c r="J94" i="2"/>
  <c r="J95" i="2"/>
  <c r="J96" i="2"/>
  <c r="J98" i="2"/>
  <c r="J99" i="2"/>
  <c r="G112" i="2"/>
  <c r="H112" i="2"/>
  <c r="I112" i="2"/>
  <c r="F116" i="2"/>
  <c r="G116" i="2" s="1"/>
  <c r="D118" i="2"/>
  <c r="D100" i="2" s="1"/>
  <c r="E118" i="2"/>
  <c r="E100" i="2" s="1"/>
  <c r="E101" i="2" s="1"/>
  <c r="F118" i="2"/>
  <c r="F100" i="2" s="1"/>
  <c r="F101" i="2" s="1"/>
  <c r="F119" i="2"/>
  <c r="G119" i="2"/>
  <c r="H119" i="2" s="1"/>
  <c r="I119" i="2" s="1"/>
  <c r="F120" i="2"/>
  <c r="G120" i="2"/>
  <c r="F121" i="2"/>
  <c r="G121" i="2"/>
  <c r="H121" i="2" s="1"/>
  <c r="I121" i="2" s="1"/>
  <c r="F122" i="2"/>
  <c r="G122" i="2" s="1"/>
  <c r="F123" i="2"/>
  <c r="F124" i="2"/>
  <c r="G124" i="2" s="1"/>
  <c r="F125" i="2"/>
  <c r="G125" i="2" s="1"/>
  <c r="H125" i="2" s="1"/>
  <c r="I125" i="2" s="1"/>
  <c r="F126" i="2"/>
  <c r="G126" i="2" s="1"/>
  <c r="J133" i="2"/>
  <c r="J134" i="2"/>
  <c r="J135" i="2"/>
  <c r="J139" i="2" s="1"/>
  <c r="J15" i="2" s="1"/>
  <c r="J136" i="2"/>
  <c r="J137" i="2"/>
  <c r="J138" i="2"/>
  <c r="D139" i="2"/>
  <c r="E139" i="2"/>
  <c r="F139" i="2"/>
  <c r="G139" i="2"/>
  <c r="H139" i="2"/>
  <c r="I139" i="2"/>
  <c r="E123" i="2" l="1"/>
  <c r="E127" i="2" s="1"/>
  <c r="D123" i="2"/>
  <c r="D127" i="2" s="1"/>
  <c r="H122" i="2"/>
  <c r="I122" i="2" s="1"/>
  <c r="H120" i="2"/>
  <c r="I120" i="2" s="1"/>
  <c r="E92" i="2"/>
  <c r="E102" i="2" s="1"/>
  <c r="H124" i="2"/>
  <c r="I124" i="2" s="1"/>
  <c r="J124" i="2"/>
  <c r="D101" i="2"/>
  <c r="H116" i="2"/>
  <c r="G118" i="2"/>
  <c r="H126" i="2"/>
  <c r="I126" i="2" s="1"/>
  <c r="J114" i="2"/>
  <c r="F127" i="2"/>
  <c r="F92" i="2" s="1"/>
  <c r="F102" i="2" s="1"/>
  <c r="J125" i="2"/>
  <c r="J14" i="2"/>
  <c r="H118" i="2" l="1"/>
  <c r="J118" i="2" s="1"/>
  <c r="I116" i="2"/>
  <c r="I118" i="2" s="1"/>
  <c r="J126" i="2"/>
  <c r="G123" i="2"/>
  <c r="G100" i="2"/>
  <c r="D92" i="2"/>
  <c r="G101" i="2" l="1"/>
  <c r="I123" i="2"/>
  <c r="I100" i="2"/>
  <c r="I101" i="2" s="1"/>
  <c r="D102" i="2"/>
  <c r="G127" i="2"/>
  <c r="G92" i="2" s="1"/>
  <c r="I127" i="2"/>
  <c r="J113" i="2"/>
  <c r="H100" i="2"/>
  <c r="H101" i="2" s="1"/>
  <c r="H123" i="2"/>
  <c r="H127" i="2" s="1"/>
  <c r="I92" i="2" l="1"/>
  <c r="I102" i="2" s="1"/>
  <c r="H92" i="2"/>
  <c r="J92" i="2" s="1"/>
  <c r="J123" i="2"/>
  <c r="J127" i="2" s="1"/>
  <c r="J100" i="2"/>
  <c r="G102" i="2"/>
  <c r="J101" i="2"/>
  <c r="H102" i="2" l="1"/>
  <c r="J102" i="2"/>
  <c r="J12" i="2"/>
  <c r="J11" i="2"/>
  <c r="F14" i="2" s="1"/>
  <c r="B2" i="1" l="1"/>
  <c r="D91" i="1"/>
  <c r="E91" i="1"/>
  <c r="F91" i="1"/>
  <c r="G91" i="1"/>
  <c r="H91" i="1"/>
  <c r="I91" i="1"/>
  <c r="J93" i="1"/>
  <c r="J94" i="1"/>
  <c r="J95" i="1"/>
  <c r="J96" i="1"/>
  <c r="J98" i="1"/>
  <c r="J99" i="1"/>
  <c r="G112" i="1"/>
  <c r="H112" i="1"/>
  <c r="I112" i="1"/>
  <c r="F116" i="1"/>
  <c r="G116" i="1" s="1"/>
  <c r="D118" i="1"/>
  <c r="D100" i="1" s="1"/>
  <c r="E118" i="1"/>
  <c r="E100" i="1" s="1"/>
  <c r="E101" i="1" s="1"/>
  <c r="F118" i="1"/>
  <c r="F100" i="1" s="1"/>
  <c r="F101" i="1" s="1"/>
  <c r="F119" i="1"/>
  <c r="G119" i="1"/>
  <c r="H119" i="1" s="1"/>
  <c r="I119" i="1" s="1"/>
  <c r="F120" i="1"/>
  <c r="G120" i="1"/>
  <c r="F121" i="1"/>
  <c r="G121" i="1"/>
  <c r="H121" i="1" s="1"/>
  <c r="I121" i="1" s="1"/>
  <c r="F122" i="1"/>
  <c r="G122" i="1" s="1"/>
  <c r="E123" i="1"/>
  <c r="F123" i="1"/>
  <c r="F124" i="1"/>
  <c r="G124" i="1" s="1"/>
  <c r="F125" i="1"/>
  <c r="G125" i="1" s="1"/>
  <c r="F126" i="1"/>
  <c r="G126" i="1" s="1"/>
  <c r="E127" i="1"/>
  <c r="J133" i="1"/>
  <c r="J134" i="1"/>
  <c r="J135" i="1"/>
  <c r="J139" i="1" s="1"/>
  <c r="J15" i="1" s="1"/>
  <c r="J136" i="1"/>
  <c r="J137" i="1"/>
  <c r="J138" i="1"/>
  <c r="D139" i="1"/>
  <c r="E139" i="1"/>
  <c r="F139" i="1"/>
  <c r="G139" i="1"/>
  <c r="H139" i="1"/>
  <c r="I139" i="1"/>
  <c r="H125" i="1" l="1"/>
  <c r="I125" i="1" s="1"/>
  <c r="H120" i="1"/>
  <c r="I120" i="1" s="1"/>
  <c r="H122" i="1"/>
  <c r="I122" i="1" s="1"/>
  <c r="D123" i="1"/>
  <c r="D127" i="1" s="1"/>
  <c r="E92" i="1"/>
  <c r="E102" i="1" s="1"/>
  <c r="H124" i="1"/>
  <c r="I124" i="1" s="1"/>
  <c r="D101" i="1"/>
  <c r="H116" i="1"/>
  <c r="G118" i="1"/>
  <c r="H126" i="1"/>
  <c r="I126" i="1" s="1"/>
  <c r="J126" i="1" s="1"/>
  <c r="J114" i="1"/>
  <c r="F127" i="1"/>
  <c r="F92" i="1" s="1"/>
  <c r="F102" i="1" s="1"/>
  <c r="J14" i="1"/>
  <c r="J125" i="1" l="1"/>
  <c r="J124" i="1"/>
  <c r="H118" i="1"/>
  <c r="I116" i="1"/>
  <c r="I118" i="1" s="1"/>
  <c r="J118" i="1"/>
  <c r="G123" i="1"/>
  <c r="G100" i="1"/>
  <c r="D92" i="1"/>
  <c r="G101" i="1" l="1"/>
  <c r="H100" i="1"/>
  <c r="H101" i="1" s="1"/>
  <c r="H123" i="1"/>
  <c r="H127" i="1" s="1"/>
  <c r="H92" i="1" s="1"/>
  <c r="D102" i="1"/>
  <c r="G127" i="1"/>
  <c r="G92" i="1" s="1"/>
  <c r="I123" i="1"/>
  <c r="I127" i="1" s="1"/>
  <c r="I100" i="1"/>
  <c r="I101" i="1" s="1"/>
  <c r="J113" i="1"/>
  <c r="I92" i="1" l="1"/>
  <c r="J92" i="1" s="1"/>
  <c r="J123" i="1"/>
  <c r="J127" i="1"/>
  <c r="J11" i="1" s="1"/>
  <c r="F14" i="1" s="1"/>
  <c r="J12" i="1"/>
  <c r="H102" i="1"/>
  <c r="J100" i="1"/>
  <c r="I102" i="1"/>
  <c r="G102" i="1"/>
  <c r="J101" i="1"/>
  <c r="J102" i="1" l="1"/>
</calcChain>
</file>

<file path=xl/sharedStrings.xml><?xml version="1.0" encoding="utf-8"?>
<sst xmlns="http://schemas.openxmlformats.org/spreadsheetml/2006/main" count="2270" uniqueCount="298">
  <si>
    <t>Please state any assumption(s) used to calculate the capital and operating dollars and revenues shown above.</t>
  </si>
  <si>
    <t>F.4</t>
  </si>
  <si>
    <t>Assumptions for Costs and Revenues Above:</t>
  </si>
  <si>
    <t>TOTAL CAPITAL COSTS</t>
  </si>
  <si>
    <t>Other (Describe)</t>
  </si>
  <si>
    <t xml:space="preserve"> Equipment</t>
  </si>
  <si>
    <t xml:space="preserve"> Construction -  Implementation</t>
  </si>
  <si>
    <t xml:space="preserve"> Design &amp; Engineering</t>
  </si>
  <si>
    <t xml:space="preserve"> Land - Right of Way</t>
  </si>
  <si>
    <t xml:space="preserve"> Feasibility or Other Studies</t>
  </si>
  <si>
    <t>Total</t>
  </si>
  <si>
    <t>FY24</t>
  </si>
  <si>
    <t>FY23</t>
  </si>
  <si>
    <t>FY22</t>
  </si>
  <si>
    <t>FY21</t>
  </si>
  <si>
    <t>FY20</t>
  </si>
  <si>
    <t>FY19</t>
  </si>
  <si>
    <t>CAPITAL COSTS</t>
  </si>
  <si>
    <t xml:space="preserve">Cost Break Down of Project Request </t>
  </si>
  <si>
    <t>Transit Capital Development: Estimated appropriations to support contractual commitments and other expenses related to proposed capital projects.</t>
  </si>
  <si>
    <t>F.3</t>
  </si>
  <si>
    <t>TOTAL OPERATING COSTS</t>
  </si>
  <si>
    <t>Subtotal: Bus Operations</t>
  </si>
  <si>
    <t xml:space="preserve">       Other -Bus (Describe)</t>
  </si>
  <si>
    <t xml:space="preserve">        Park &amp; Ride Lease</t>
  </si>
  <si>
    <t xml:space="preserve">        Bus Leases </t>
  </si>
  <si>
    <t>Estimated Operating Cost</t>
  </si>
  <si>
    <t xml:space="preserve">        Cost per Hour </t>
  </si>
  <si>
    <t xml:space="preserve">        Estimated Hours </t>
  </si>
  <si>
    <t xml:space="preserve">   Bus Operations:  </t>
  </si>
  <si>
    <t xml:space="preserve">   Contracts </t>
  </si>
  <si>
    <t xml:space="preserve">   Salary &amp; Fringes </t>
  </si>
  <si>
    <t xml:space="preserve">Growth Factors </t>
  </si>
  <si>
    <t>OPERATING COSTS</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</si>
  <si>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</si>
  <si>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Transit Operations: Estimated appropriations to support expenses.  </t>
  </si>
  <si>
    <t>F.2</t>
  </si>
  <si>
    <t>[Please fill this column if your project is a existing approved project from FY18 work plan.]</t>
  </si>
  <si>
    <t>No</t>
  </si>
  <si>
    <t>Please provide Total YTD expenditure reimbursed on the project (including anticipated reimbursement in FY18):</t>
  </si>
  <si>
    <t>YES</t>
  </si>
  <si>
    <t>Historic Triangle Transit District reimbursement: Any prior reimbursement proposed on the project?</t>
  </si>
  <si>
    <t>TOTAL REVENUE</t>
  </si>
  <si>
    <t>Subtotal Other</t>
  </si>
  <si>
    <t>Farebox</t>
  </si>
  <si>
    <t xml:space="preserve">   State </t>
  </si>
  <si>
    <t xml:space="preserve">   Federal</t>
  </si>
  <si>
    <t>Other Revenue</t>
  </si>
  <si>
    <t>5% Vehicle Rental Tax</t>
  </si>
  <si>
    <t>$3 Vehicle Registration fee</t>
  </si>
  <si>
    <t>$7 Vehicle Registration fee</t>
  </si>
  <si>
    <t>1/2 Cent Sales Tax</t>
  </si>
  <si>
    <t xml:space="preserve">Revenue </t>
  </si>
  <si>
    <t>If there are other revenues besides Durham - Orange County Tax Revenue to support this request, please enter the anticipated revenue amounts next to the appropriate funding source for each fiscal year shown below.</t>
  </si>
  <si>
    <t xml:space="preserve">Estimated Project Revenues:  </t>
  </si>
  <si>
    <t>F.1</t>
  </si>
  <si>
    <t>Finance Estimates</t>
  </si>
  <si>
    <t>List any other relevant information not addressed.</t>
  </si>
  <si>
    <t>P.5</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</si>
  <si>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</si>
  <si>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A.1</t>
  </si>
  <si>
    <t>Administration Projects</t>
  </si>
  <si>
    <t>GoDurham</t>
  </si>
  <si>
    <t>If this is an expansion project, which organization will operate this expansion and how will it improve services?</t>
  </si>
  <si>
    <t>OP.3</t>
  </si>
  <si>
    <t>21.73 per day</t>
  </si>
  <si>
    <t>g) Revenue Hours</t>
  </si>
  <si>
    <t>NCCU, Hillside HS</t>
  </si>
  <si>
    <t>f)  Major Market Destinations Served</t>
  </si>
  <si>
    <t>Durham Station - Martin Luther King, Jr. Parkway</t>
  </si>
  <si>
    <t>e)  Geographic Termini</t>
  </si>
  <si>
    <t>GoDurham vehicles</t>
  </si>
  <si>
    <t xml:space="preserve">d)  Assets Used </t>
  </si>
  <si>
    <t>Every 15 minutes</t>
  </si>
  <si>
    <t>c)  Frequency</t>
  </si>
  <si>
    <t>7:00 AM - 6:00 PM, Monday - Saturday</t>
  </si>
  <si>
    <t xml:space="preserve">b)  Span </t>
  </si>
  <si>
    <t>Already implemented</t>
  </si>
  <si>
    <t xml:space="preserve">a)  Target Start Date </t>
  </si>
  <si>
    <t>OO-Specify</t>
  </si>
  <si>
    <t>For bus operating projects, please provide:</t>
  </si>
  <si>
    <t>OP.2</t>
  </si>
  <si>
    <t>CO-Specify</t>
  </si>
  <si>
    <t>VP-Specify</t>
  </si>
  <si>
    <t>VP-Receive, inspect and accept buses</t>
  </si>
  <si>
    <t>Operating service: how can outcomes be measured once operations are underway?</t>
  </si>
  <si>
    <t>OP.1</t>
  </si>
  <si>
    <t>VP-Order/Release PO for Vehicles (bus or other)</t>
  </si>
  <si>
    <t>VP-Request Quote and request Board Approval</t>
  </si>
  <si>
    <t>Operating Projects</t>
  </si>
  <si>
    <t>TS-Specify</t>
  </si>
  <si>
    <t>TS-Revenue Hours of Service Provided</t>
  </si>
  <si>
    <t>TS-Passengers per Hour</t>
  </si>
  <si>
    <t xml:space="preserve">Capital projects: how can outcomes be measured once this project is built/implemented?  </t>
  </si>
  <si>
    <t>CP.1</t>
  </si>
  <si>
    <t>TS-Average Daily Ridership</t>
  </si>
  <si>
    <t>CD-Specify</t>
  </si>
  <si>
    <t>Capital Projects</t>
  </si>
  <si>
    <t>CD-Construction Completion</t>
  </si>
  <si>
    <t>CD-Project Development</t>
  </si>
  <si>
    <t>CD-Construction Start</t>
  </si>
  <si>
    <t>Project Monitoring Details</t>
  </si>
  <si>
    <t>CD-Right-of-Way Acquisition</t>
  </si>
  <si>
    <t>OO</t>
  </si>
  <si>
    <t>AD-Specify</t>
  </si>
  <si>
    <t>CO</t>
  </si>
  <si>
    <t>Total revenue hours of service provided on Route 5K through this operating project.</t>
  </si>
  <si>
    <t>c)</t>
  </si>
  <si>
    <t>AD-Contract Completion</t>
  </si>
  <si>
    <t>VP</t>
  </si>
  <si>
    <t>Passengers per revenue hour for Routes 5 and 5K combined, on weekdays and Saturdays.</t>
  </si>
  <si>
    <t>b)</t>
  </si>
  <si>
    <t>AD-Contract Start</t>
  </si>
  <si>
    <t>TS</t>
  </si>
  <si>
    <t>Average daily ridership for Routes 5 and 5K combined, on weekdays and Saturdays.</t>
  </si>
  <si>
    <t>a)</t>
  </si>
  <si>
    <t xml:space="preserve">AD-Issue of RFP </t>
  </si>
  <si>
    <t>CD</t>
  </si>
  <si>
    <t xml:space="preserve">List below the Key Performance Indicators (deliverables) while this project is in progress. These performance measures will be reported quarterly. </t>
  </si>
  <si>
    <t>DO.5</t>
  </si>
  <si>
    <t>AD-Hire Date</t>
  </si>
  <si>
    <t>AD</t>
  </si>
  <si>
    <t>What is your plan if the request is not funded?</t>
  </si>
  <si>
    <t>DO.4</t>
  </si>
  <si>
    <t>Existing Service</t>
  </si>
  <si>
    <t xml:space="preserve">How is this project related to projected demand for future services? </t>
  </si>
  <si>
    <t>Expansion Service</t>
  </si>
  <si>
    <t xml:space="preserve">Is this an expansion or existing service (if applicable)? </t>
  </si>
  <si>
    <t>DO.3</t>
  </si>
  <si>
    <t xml:space="preserve">If no, use the space below to describe the reason for inclusion of this project in addition to projects and services included in the Durham - Orange Transit Plan or in lieu of projects and services included in the Adopted Plan?  </t>
  </si>
  <si>
    <t xml:space="preserve">Was this project evaluated in the Adopted Durham or Orange Transit Plans? </t>
  </si>
  <si>
    <t>DO.2</t>
  </si>
  <si>
    <t>Which fund is this project being proposed for?</t>
  </si>
  <si>
    <t>DO.1</t>
  </si>
  <si>
    <t>Durham &amp; Orange</t>
  </si>
  <si>
    <t>Orange</t>
  </si>
  <si>
    <t>Durham</t>
  </si>
  <si>
    <t xml:space="preserve"> Durham Transit Plan - Orange Transit Plan</t>
  </si>
  <si>
    <t>One-Time</t>
  </si>
  <si>
    <t>Recurring</t>
  </si>
  <si>
    <t xml:space="preserve">Please select whether a recurring or one-time request: </t>
  </si>
  <si>
    <t>P.4</t>
  </si>
  <si>
    <t>Capital Other</t>
  </si>
  <si>
    <t>Capital Vehicle Acquisition</t>
  </si>
  <si>
    <t>Please select the appropriate project classification(s):</t>
  </si>
  <si>
    <t>P.3</t>
  </si>
  <si>
    <t>Capital Development</t>
  </si>
  <si>
    <t>Purchase of Service (POS)</t>
  </si>
  <si>
    <t>Is this project Operating, Capital or Both</t>
  </si>
  <si>
    <t>P.2</t>
  </si>
  <si>
    <t>Operating - Other</t>
  </si>
  <si>
    <t>Operating - Administration</t>
  </si>
  <si>
    <t>More frequent service, which leads to more flexible trip times and  less crowding</t>
  </si>
  <si>
    <t>Transit riders who live or work along Fayetteville St, including NCCU students and staff</t>
  </si>
  <si>
    <t>Fayetteville St, north of MLK, Jr. Pkwy</t>
  </si>
  <si>
    <t>Both</t>
  </si>
  <si>
    <t>What are the key benefits?</t>
  </si>
  <si>
    <t>Who will this Project serve?</t>
  </si>
  <si>
    <t>Capital</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</si>
  <si>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</si>
  <si>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P.1</t>
  </si>
  <si>
    <t>Operating</t>
  </si>
  <si>
    <t>Project Profile</t>
  </si>
  <si>
    <t>A new Route 5K was created in the Fayetteville St corridor, between Durham Station and Martin Luther King, Jr. Parkway. It operates from 7 AM to 6 PM, Monday through Saturday. It overlaps Route 5 to create a Frequent Service Corridor on Fayetteville St, which includes Southside East, the Lincoln Community Health Center, North Carolina Central University, Hillside High School, and the shopping center and American Tobacco Trail access at Pilot St.</t>
  </si>
  <si>
    <t>Project Description</t>
  </si>
  <si>
    <t>Project Cost</t>
  </si>
  <si>
    <t>Current Year</t>
  </si>
  <si>
    <t>N/A</t>
  </si>
  <si>
    <t>TTD Estimated Capital Cost</t>
  </si>
  <si>
    <t>Estimated Completion</t>
  </si>
  <si>
    <t xml:space="preserve">Estimated Start Date </t>
  </si>
  <si>
    <t>elandfried@gotriangle.org</t>
  </si>
  <si>
    <t>Erik Landfried</t>
  </si>
  <si>
    <t>Route 5 - Frequent Service Corridor</t>
  </si>
  <si>
    <t>OTH</t>
  </si>
  <si>
    <t xml:space="preserve">TTD Estimated Operating Cost </t>
  </si>
  <si>
    <t xml:space="preserve">Project Contact </t>
  </si>
  <si>
    <t xml:space="preserve">Requesting Agency </t>
  </si>
  <si>
    <t xml:space="preserve">Project Name </t>
  </si>
  <si>
    <t>TOC</t>
  </si>
  <si>
    <t>OPT</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</si>
  <si>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</si>
  <si>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MPO</t>
  </si>
  <si>
    <t xml:space="preserve">Project Business Case </t>
  </si>
  <si>
    <t>FY 2023</t>
  </si>
  <si>
    <t>GOT</t>
  </si>
  <si>
    <t>[Unique Number]</t>
  </si>
  <si>
    <t>FY 2022</t>
  </si>
  <si>
    <t>DCO</t>
  </si>
  <si>
    <t>[Project Type]</t>
  </si>
  <si>
    <t>FY 2021</t>
  </si>
  <si>
    <t>DCI</t>
  </si>
  <si>
    <t xml:space="preserve">[Three letter Agency] </t>
  </si>
  <si>
    <t>FY 2020</t>
  </si>
  <si>
    <t>CHT</t>
  </si>
  <si>
    <t>Project Request Form</t>
  </si>
  <si>
    <t xml:space="preserve">Unique Request ID: 
[FY Project Start year] </t>
  </si>
  <si>
    <t>FY 2019</t>
  </si>
  <si>
    <t>Number</t>
  </si>
  <si>
    <t>Project Type</t>
  </si>
  <si>
    <t>Agency</t>
  </si>
  <si>
    <t>FY</t>
  </si>
  <si>
    <t>Form Output</t>
  </si>
  <si>
    <t>Do Not Delete</t>
  </si>
  <si>
    <t>FY START DATE</t>
  </si>
  <si>
    <t>Triangle Tax District</t>
  </si>
  <si>
    <t>23.47 per day (all on Saturdays, and 12.92 on weekdays, from this project)</t>
  </si>
  <si>
    <t>6:15 AM - 6:45 PM, Monday - Saturday</t>
  </si>
  <si>
    <t>Total revenue hours of service provided on Route 10B through this operating project.</t>
  </si>
  <si>
    <t>Passengers per revenue hour for Routes 10, 10A, and 10B combined, on weekdays and Saturdays.</t>
  </si>
  <si>
    <t>Average daily ridership for Routes 10, 10A, and 10B combined, on weekdays and Saturdays.</t>
  </si>
  <si>
    <t>Transit riders who live or work along Chapel Hill Rd or in the South Square area</t>
  </si>
  <si>
    <t>Morehead Ave, Chapel Hill Rd, and University Dr</t>
  </si>
  <si>
    <t>Additional weekday and Saturday trips were added to Route 10B, which serves Chapel Hill Rd and University Dr as far as South Square, then Tower Blvd, Shannon Rd, and Pickett Rd. It now operates from 6:15 AM to 6:45 PM, Monday through Saturday. It overlaps Route 10A to create a Frequent Service Corridor on Chapel Hill Rd and University Dr, which includes the Lakewood and South Square areas.</t>
  </si>
  <si>
    <t>Route 10 - Frequent Service Corridor</t>
  </si>
  <si>
    <t>1.22 per day Monday-Saturday, 6.73 per day Sunday</t>
  </si>
  <si>
    <t>Holloway St, The Village</t>
  </si>
  <si>
    <t>Durham Station - Glenview Station</t>
  </si>
  <si>
    <t>Every 60 minutes</t>
  </si>
  <si>
    <t>7:42 PM - 8:55 PM, Monday-Saturday and 12:42 PM - 7:26 PM Sunday</t>
  </si>
  <si>
    <t>Total revenue hours of tripper service provided on Route 3 through this operating project.</t>
  </si>
  <si>
    <t>Passengers per revenue hour for Route 3 on each day type.</t>
  </si>
  <si>
    <t>Average daily ridership for Route 3 on each day type.</t>
  </si>
  <si>
    <t>Less overcrowding on Route 3</t>
  </si>
  <si>
    <t>Transit riders who travel between downtown, the Village, and Glenview Station at night and on Sunday</t>
  </si>
  <si>
    <t>Holloway St, Hardee St, Geer St</t>
  </si>
  <si>
    <t>Since all GoDurham routes operate only once per hour at night and on Sunday, Route 3 was experiencing overcrowding on certain night and Sunday trips. A tripper bus was added which runs the same schedule as Route 3 on the most overcrowded trips.</t>
  </si>
  <si>
    <t>Route 3 - Tripper for Crowding Relief</t>
  </si>
  <si>
    <t>31.53 per day on Route 12/12B (9.97 from this project)</t>
  </si>
  <si>
    <t>NCCU, Hillside HS, Triangle Square</t>
  </si>
  <si>
    <t>Every 30 minutes</t>
  </si>
  <si>
    <t>6:00 AM - 7:00 PM, Monday - Saturday</t>
  </si>
  <si>
    <t>Total revenue hours of service provided on Route 12B through this operating project.</t>
  </si>
  <si>
    <t>Passengers per revenue hour for Routes 12 and 12B combined, on weekdays and Saturdays.</t>
  </si>
  <si>
    <t>Average daily ridership for Routes 12 and 12B combined, on weekdays and Saturdays.</t>
  </si>
  <si>
    <t>Transit riders who live or work along NC-55, including NCCU students and staff</t>
  </si>
  <si>
    <t>NC-55, Riddle Rd, Cornwallis Rd from NC-147 to NC-54</t>
  </si>
  <si>
    <t>Route 12 had additional trips added (designated as Route 12B) departing Durham Station at :30 past the hour and returning at :25 past, Monday through Saturday before 7:00 PM. This provides 30 minute frequency on NC-55, Riddle Rd, and Cornwallis Rd between NC-147 and NC-54.
In addition, a new weekday trip was added to Route 14 that begins at The Streets at Southpoint at 6:00 AM, in order to provide service from NC-54 to Durham Station that arrives at 6:55 AM.</t>
  </si>
  <si>
    <t>Route 12 &amp; 14 - Frequency Improvements</t>
  </si>
  <si>
    <t>Route 15 - Span Improvements</t>
  </si>
  <si>
    <t>Route 15 was expanded to provide span comparable to other GoDurham local routes: 6:30 AM to 12:30 AM Monday - Saturday, and 6:30 AM - 7:30 PM Sunday (later extended again to 9:30 PM by project 18DCI_TS7). Previously it did not operate on Sundays, and operated only during the AM peak, PM peak, and part of the evening on Monday - Saturday.</t>
  </si>
  <si>
    <t>NC-147, TW Alexander Dr, Brier Creek</t>
  </si>
  <si>
    <t>Transit riders who live or work along TW Alexander Dr or in the Brier Creek area</t>
  </si>
  <si>
    <t>More options for traveling to and from Brier Creek, including for nontraditional work shifts or short appointments</t>
  </si>
  <si>
    <t>Average daily ridership for Route 15 on each day type.</t>
  </si>
  <si>
    <t>Passengers per revenue hour for Route 15 on each day type.</t>
  </si>
  <si>
    <t>Total revenue hours of service provided on Route 15 through this operating project.</t>
  </si>
  <si>
    <t>5:30 AM - 12:30 AM, Monday - Saturday and 6:30 AM - 9:30 PM, Sunday</t>
  </si>
  <si>
    <t>Durham Station - WakeMed Brier Creek</t>
  </si>
  <si>
    <t>Brier Creek, LabCorp, PBM Graphics</t>
  </si>
  <si>
    <t>19.00 per weekday/Sat (10.00 from project), 15.00 on Sun (13.00 from project)</t>
  </si>
  <si>
    <t>System-Wide - New Year's Eve Service</t>
  </si>
  <si>
    <t>GoDurham now operates full service on New Year's Eve instead of ending service with the 7:00 PM departures from Durham Station. Service ends at 12:00 AM, or 9:00 PM if New Year's Eve falls on a Sunday</t>
  </si>
  <si>
    <t>Everywhere in Durham</t>
  </si>
  <si>
    <t>Everyone who rides transit on New Year's Eve</t>
  </si>
  <si>
    <t>More options for trip times, including additional access to jobs</t>
  </si>
  <si>
    <t>Average daily ridership for all routes on New Year's Eve</t>
  </si>
  <si>
    <t>Passengers per revenue hour for all routes on New Year's Eve.</t>
  </si>
  <si>
    <t>Total revenue hours of extended service provided through this operating project.</t>
  </si>
  <si>
    <t>6:30 AM - 12:30 AM when NYE is on Mon-Sat, 6:30 AM - 9:30 PM on Sunday</t>
  </si>
  <si>
    <t>Variable</t>
  </si>
  <si>
    <t>Durham Station</t>
  </si>
  <si>
    <t>Everywhere</t>
  </si>
  <si>
    <t>88 when NYE is on Mon-Sat, 7 on Sunday</t>
  </si>
  <si>
    <t>34.00 per day</t>
  </si>
  <si>
    <t>6:30 AM - 9:30 PM, Sunday</t>
  </si>
  <si>
    <t>Passengers per revenue hour for all routes on Sunday.</t>
  </si>
  <si>
    <t>Average daily ridership for all routes on Sunday.</t>
  </si>
  <si>
    <t>Everyone who rides transit on Sundays</t>
  </si>
  <si>
    <t>All routes had their Sunday span extended by two hours. Previously, the last trip departing Durham Station on Sundays was at 7:00 PM for all routes. Now it is 9:00 PM. (Routes not serving Durham Station were adjusted accordingly.)</t>
  </si>
  <si>
    <t>System-Wide - Later Sunday Service</t>
  </si>
  <si>
    <t xml:space="preserve"> </t>
  </si>
  <si>
    <t>Total Days</t>
  </si>
  <si>
    <t xml:space="preserve">Sundays </t>
  </si>
  <si>
    <t>Saturdays</t>
  </si>
  <si>
    <t>weekdays</t>
  </si>
  <si>
    <t xml:space="preserve">   Durham County Tax Revenue</t>
  </si>
  <si>
    <t>Tax District Funding</t>
  </si>
  <si>
    <t xml:space="preserve">Project Location </t>
  </si>
  <si>
    <t>Route 5K was created in the Fayetteville St corridor, between Durham Station and Martin Luther King, Jr. Parkway. It operates from 7 AM to 6 PM, Monday through Saturday. It overlaps Route 5 to create a Frequent Service Corridor on Fayetteville St, which includes Southside East, the Lincoln Community Health Center, North Carolina Central University, Hillside High School, and the shopping center and American Tobacco Trail access at Pilot St.</t>
  </si>
  <si>
    <t xml:space="preserve">GoDurham #5 - Frequent Service </t>
  </si>
  <si>
    <t>Durham Transit Work Plan</t>
  </si>
  <si>
    <t>FY19 Request</t>
  </si>
  <si>
    <t>Project Location:</t>
  </si>
  <si>
    <t xml:space="preserve">   Durham  County Tax Revenue</t>
  </si>
  <si>
    <t>Weekdays</t>
  </si>
  <si>
    <t>Sundays</t>
  </si>
  <si>
    <r>
      <rPr>
        <b/>
        <sz val="11"/>
        <color theme="1" tint="0.249977111117893"/>
        <rFont val="Calibri"/>
        <family val="2"/>
        <scheme val="minor"/>
      </rPr>
      <t xml:space="preserve"> Project ID#</t>
    </r>
    <r>
      <rPr>
        <sz val="11"/>
        <color theme="1" tint="0.249977111117893"/>
        <rFont val="Calibri"/>
        <family val="2"/>
        <scheme val="minor"/>
      </rPr>
      <t xml:space="preserve"> </t>
    </r>
  </si>
  <si>
    <r>
      <t xml:space="preserve"> Project ID#</t>
    </r>
    <r>
      <rPr>
        <sz val="11"/>
        <color theme="1" tint="0.249977111117893"/>
        <rFont val="Calibri"/>
        <family val="2"/>
        <scheme val="minor"/>
      </rPr>
      <t xml:space="preserve"> </t>
    </r>
  </si>
  <si>
    <t>Route 20 - New Commuter Service</t>
  </si>
  <si>
    <t>A new Route 20 was implemented, which provides peak-hour, limited-stop service between south Durham and the Duke &amp; VA Medical Centers. It serves two Park-and-Rides (Hope Valley Commons and Parkway Plaza), apartments and shopping centers in the South Square area, and Jordan HS.</t>
  </si>
  <si>
    <t>Garrett Rd, NC-751, University Dr, Duke University Campus</t>
  </si>
  <si>
    <t xml:space="preserve"> People who commute from South Durham to Duke and had an indirect service before, as well as students at Jordan Hs  </t>
  </si>
  <si>
    <t>A more direct connection between south Durham and Duke &amp; VA Medical Centers, without having to travel downtown and transfer</t>
  </si>
  <si>
    <t>6:20 AM - 9:50 AM and 3:00 PM - 7:10 PM, Monday - Friday</t>
  </si>
  <si>
    <t>Duke &amp; VA Medical Centers - Hope Valley Commons</t>
  </si>
  <si>
    <t>South Square, Jordan HS</t>
  </si>
  <si>
    <t>13.92 per day</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</si>
</sst>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
    <numFmt numFmtId="167" formatCode="[$-409]mmmm\ d\,\ yyyy;@"/>
    <numFmt numFmtId="168" formatCode="000"/>
  </numFmts>
  <fonts count="32" x14ac:knownFonts="1">
    <font>
      <sz val="12"/>
      <color theme="1"/>
      <name val="Times New Roman"/>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2"/>
      <color theme="1"/>
      <name val="Times New Roman"/>
      <family val="2"/>
    </font>
    <font>
      <sz val="11"/>
      <color theme="1" tint="0.34998626667073579"/>
      <name val="Calibri"/>
      <family val="2"/>
      <scheme val="minor"/>
    </font>
    <font>
      <sz val="11"/>
      <color theme="1" tint="0.249977111117893"/>
      <name val="Calibri"/>
      <family val="2"/>
      <scheme val="minor"/>
    </font>
    <font>
      <sz val="8"/>
      <color theme="1" tint="0.249977111117893"/>
      <name val="Calibri"/>
      <family val="2"/>
      <scheme val="minor"/>
    </font>
    <font>
      <b/>
      <sz val="11"/>
      <color theme="1" tint="0.249977111117893"/>
      <name val="Calibri"/>
      <family val="2"/>
      <scheme val="minor"/>
    </font>
    <font>
      <b/>
      <i/>
      <sz val="11"/>
      <color theme="1" tint="0.249977111117893"/>
      <name val="Calibri"/>
      <family val="2"/>
      <scheme val="minor"/>
    </font>
    <font>
      <i/>
      <sz val="9"/>
      <color theme="1" tint="0.249977111117893"/>
      <name val="Calibri"/>
      <family val="2"/>
      <scheme val="minor"/>
    </font>
    <font>
      <i/>
      <sz val="10"/>
      <color theme="1" tint="0.249977111117893"/>
      <name val="Calibri"/>
      <family val="2"/>
      <scheme val="minor"/>
    </font>
    <font>
      <sz val="20"/>
      <color theme="0"/>
      <name val="Calibri"/>
      <family val="2"/>
      <scheme val="minor"/>
    </font>
    <font>
      <sz val="20"/>
      <color theme="1" tint="0.249977111117893"/>
      <name val="Calibri"/>
      <family val="2"/>
      <scheme val="minor"/>
    </font>
    <font>
      <b/>
      <sz val="20"/>
      <color theme="0"/>
      <name val="Calibri"/>
      <family val="2"/>
      <scheme val="minor"/>
    </font>
    <font>
      <b/>
      <sz val="11"/>
      <name val="Calibri"/>
      <family val="2"/>
      <scheme val="minor"/>
    </font>
    <font>
      <i/>
      <sz val="11"/>
      <color theme="1" tint="0.249977111117893"/>
      <name val="Calibri"/>
      <family val="2"/>
      <scheme val="minor"/>
    </font>
    <font>
      <b/>
      <sz val="12"/>
      <color theme="1" tint="0.249977111117893"/>
      <name val="Calibri"/>
      <family val="2"/>
      <scheme val="minor"/>
    </font>
    <font>
      <b/>
      <i/>
      <u/>
      <sz val="11"/>
      <color theme="1" tint="0.249977111117893"/>
      <name val="Calibri"/>
      <family val="2"/>
      <scheme val="minor"/>
    </font>
    <font>
      <b/>
      <sz val="13"/>
      <color theme="1" tint="0.249977111117893"/>
      <name val="Calibri"/>
      <family val="2"/>
      <scheme val="minor"/>
    </font>
    <font>
      <b/>
      <sz val="14"/>
      <color theme="1"/>
      <name val="Calibri"/>
      <family val="2"/>
      <scheme val="minor"/>
    </font>
    <font>
      <sz val="8"/>
      <color rgb="FF000000"/>
      <name val="Segoe UI"/>
      <family val="2"/>
    </font>
    <font>
      <sz val="10"/>
      <name val="Arial"/>
      <family val="2"/>
    </font>
    <font>
      <u/>
      <sz val="10"/>
      <color theme="10"/>
      <name val="Arial"/>
      <family val="2"/>
    </font>
    <font>
      <b/>
      <sz val="11"/>
      <color theme="1" tint="0.34998626667073579"/>
      <name val="Calibri"/>
      <family val="2"/>
      <scheme val="minor"/>
    </font>
    <font>
      <b/>
      <sz val="20"/>
      <color theme="1" tint="0.249977111117893"/>
      <name val="Calibri"/>
      <family val="2"/>
      <scheme val="minor"/>
    </font>
    <font>
      <sz val="7"/>
      <color theme="0"/>
      <name val="Arial Narrow"/>
      <family val="2"/>
    </font>
    <font>
      <b/>
      <sz val="11"/>
      <color indexed="63" tint="0.249977111117893"/>
      <name val="Calibri"/>
      <family val="2"/>
      <scheme val="minor"/>
    </font>
    <font>
      <b/>
      <sz val="11"/>
      <color indexed="63"/>
      <name val="Calibri"/>
      <family val="2"/>
      <scheme val="minor"/>
    </font>
    <font>
      <b/>
      <sz val="8"/>
      <color theme="1" tint="0.249977111117893"/>
      <name val="Calibri"/>
      <family val="2"/>
      <scheme val="minor"/>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0" tint="-4.9989318521683403E-2"/>
        <bgColor indexed="64"/>
      </patternFill>
    </fill>
  </fills>
  <borders count="105">
    <border>
      <left/>
      <right/>
      <top/>
      <bottom/>
      <diagonal/>
    </border>
    <border>
      <left/>
      <right style="thin">
        <color theme="2" tint="-0.24994659260841701"/>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indexed="64"/>
      </left>
      <right/>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indexed="64"/>
      </left>
      <right style="thin">
        <color indexed="64"/>
      </right>
      <top style="thin">
        <color indexed="64"/>
      </top>
      <bottom style="thin">
        <color indexed="64"/>
      </bottom>
      <diagonal/>
    </border>
    <border>
      <left/>
      <right style="thin">
        <color theme="2" tint="-0.24994659260841701"/>
      </right>
      <top/>
      <bottom style="thin">
        <color theme="2" tint="-0.24994659260841701"/>
      </bottom>
      <diagonal/>
    </border>
    <border>
      <left style="thin">
        <color theme="2" tint="-0.24994659260841701"/>
      </left>
      <right/>
      <top/>
      <bottom style="thin">
        <color theme="2" tint="-0.24994659260841701"/>
      </bottom>
      <diagonal/>
    </border>
    <border>
      <left/>
      <right style="thin">
        <color theme="2" tint="-0.24994659260841701"/>
      </right>
      <top style="thin">
        <color theme="2" tint="-0.24994659260841701"/>
      </top>
      <bottom/>
      <diagonal/>
    </border>
    <border>
      <left/>
      <right/>
      <top/>
      <bottom style="thin">
        <color theme="0" tint="-0.24994659260841701"/>
      </bottom>
      <diagonal/>
    </border>
    <border>
      <left/>
      <right/>
      <top style="thin">
        <color theme="2" tint="-0.24994659260841701"/>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theme="2" tint="-0.24994659260841701"/>
      </left>
      <right style="thin">
        <color theme="2" tint="-0.24994659260841701"/>
      </right>
      <top style="thin">
        <color indexed="64"/>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2" tint="-0.24994659260841701"/>
      </left>
      <right style="thin">
        <color theme="2" tint="-0.24994659260841701"/>
      </right>
      <top/>
      <bottom style="thin">
        <color indexed="64"/>
      </bottom>
      <diagonal/>
    </border>
    <border>
      <left/>
      <right style="thin">
        <color theme="2" tint="-0.24994659260841701"/>
      </right>
      <top style="medium">
        <color indexed="64"/>
      </top>
      <bottom/>
      <diagonal/>
    </border>
    <border>
      <left style="thin">
        <color theme="2" tint="-0.24994659260841701"/>
      </left>
      <right style="medium">
        <color indexed="64"/>
      </right>
      <top style="medium">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style="thin">
        <color theme="0" tint="-0.24994659260841701"/>
      </bottom>
      <diagonal/>
    </border>
    <border>
      <left/>
      <right style="medium">
        <color indexed="64"/>
      </right>
      <top/>
      <bottom style="thin">
        <color theme="0"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medium">
        <color indexed="64"/>
      </left>
      <right/>
      <top style="thin">
        <color theme="2" tint="-0.24994659260841701"/>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theme="2" tint="-0.24994659260841701"/>
      </right>
      <top/>
      <bottom style="thin">
        <color indexed="64"/>
      </bottom>
      <diagonal/>
    </border>
    <border>
      <left style="thin">
        <color theme="2" tint="-0.24994659260841701"/>
      </left>
      <right style="medium">
        <color indexed="64"/>
      </right>
      <top/>
      <bottom style="thin">
        <color indexed="64"/>
      </bottom>
      <diagonal/>
    </border>
    <border>
      <left style="medium">
        <color indexed="64"/>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thin">
        <color theme="2" tint="-0.24994659260841701"/>
      </left>
      <right style="medium">
        <color indexed="64"/>
      </right>
      <top style="thin">
        <color theme="2" tint="-0.24994659260841701"/>
      </top>
      <bottom/>
      <diagonal/>
    </border>
    <border>
      <left style="medium">
        <color indexed="64"/>
      </left>
      <right style="thin">
        <color theme="2" tint="-0.24994659260841701"/>
      </right>
      <top style="thin">
        <color indexed="64"/>
      </top>
      <bottom style="thin">
        <color indexed="64"/>
      </bottom>
      <diagonal/>
    </border>
    <border>
      <left style="thin">
        <color theme="2" tint="-0.24994659260841701"/>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theme="2" tint="-0.24994659260841701"/>
      </right>
      <top style="thin">
        <color theme="2" tint="-0.24994659260841701"/>
      </top>
      <bottom style="thin">
        <color indexed="64"/>
      </bottom>
      <diagonal/>
    </border>
    <border>
      <left style="thin">
        <color theme="2" tint="-0.24994659260841701"/>
      </left>
      <right style="medium">
        <color indexed="64"/>
      </right>
      <top style="thin">
        <color theme="2" tint="-0.24994659260841701"/>
      </top>
      <bottom style="thin">
        <color indexed="64"/>
      </bottom>
      <diagonal/>
    </border>
    <border>
      <left style="medium">
        <color indexed="64"/>
      </left>
      <right style="thin">
        <color theme="2" tint="-0.24994659260841701"/>
      </right>
      <top style="thin">
        <color theme="2" tint="-0.24994659260841701"/>
      </top>
      <bottom/>
      <diagonal/>
    </border>
    <border>
      <left style="medium">
        <color indexed="64"/>
      </left>
      <right/>
      <top style="medium">
        <color indexed="64"/>
      </top>
      <bottom style="thin">
        <color theme="1" tint="0.249977111117893"/>
      </bottom>
      <diagonal/>
    </border>
    <border>
      <left style="thin">
        <color theme="2" tint="-0.24994659260841701"/>
      </left>
      <right style="medium">
        <color indexed="64"/>
      </right>
      <top/>
      <bottom style="thin">
        <color theme="2" tint="-0.24994659260841701"/>
      </bottom>
      <diagonal/>
    </border>
    <border>
      <left style="thin">
        <color theme="1" tint="0.249977111117893"/>
      </left>
      <right style="thin">
        <color theme="2" tint="-0.24994659260841701"/>
      </right>
      <top style="thin">
        <color theme="1" tint="0.249977111117893"/>
      </top>
      <bottom style="thin">
        <color theme="2" tint="-0.24994659260841701"/>
      </bottom>
      <diagonal/>
    </border>
    <border>
      <left style="thin">
        <color theme="2" tint="-0.24994659260841701"/>
      </left>
      <right style="thin">
        <color theme="2" tint="-0.24994659260841701"/>
      </right>
      <top style="thin">
        <color theme="1" tint="0.249977111117893"/>
      </top>
      <bottom style="thin">
        <color theme="2" tint="-0.24994659260841701"/>
      </bottom>
      <diagonal/>
    </border>
    <border>
      <left style="thin">
        <color theme="2" tint="-0.24994659260841701"/>
      </left>
      <right style="thin">
        <color theme="1" tint="0.249977111117893"/>
      </right>
      <top style="thin">
        <color theme="1" tint="0.249977111117893"/>
      </top>
      <bottom style="thin">
        <color theme="2" tint="-0.24994659260841701"/>
      </bottom>
      <diagonal/>
    </border>
    <border>
      <left style="thin">
        <color theme="1" tint="0.249977111117893"/>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1" tint="0.249977111117893"/>
      </right>
      <top style="thin">
        <color theme="2" tint="-0.24994659260841701"/>
      </top>
      <bottom style="thin">
        <color theme="2" tint="-0.24994659260841701"/>
      </bottom>
      <diagonal/>
    </border>
    <border>
      <left style="thin">
        <color theme="1" tint="0.249977111117893"/>
      </left>
      <right style="thin">
        <color theme="2" tint="-0.24994659260841701"/>
      </right>
      <top style="thin">
        <color theme="2" tint="-0.24994659260841701"/>
      </top>
      <bottom style="thin">
        <color theme="1" tint="0.249977111117893"/>
      </bottom>
      <diagonal/>
    </border>
    <border>
      <left style="thin">
        <color theme="2" tint="-0.24994659260841701"/>
      </left>
      <right style="thin">
        <color theme="2" tint="-0.24994659260841701"/>
      </right>
      <top style="thin">
        <color theme="2" tint="-0.24994659260841701"/>
      </top>
      <bottom style="thin">
        <color theme="1" tint="0.249977111117893"/>
      </bottom>
      <diagonal/>
    </border>
    <border>
      <left style="thin">
        <color theme="2" tint="-0.24994659260841701"/>
      </left>
      <right style="thin">
        <color theme="1" tint="0.249977111117893"/>
      </right>
      <top style="thin">
        <color theme="2" tint="-0.24994659260841701"/>
      </top>
      <bottom style="thin">
        <color theme="1" tint="0.249977111117893"/>
      </bottom>
      <diagonal/>
    </border>
    <border>
      <left style="medium">
        <color indexed="64"/>
      </left>
      <right style="thin">
        <color theme="2" tint="-0.24994659260841701"/>
      </right>
      <top/>
      <bottom/>
      <diagonal/>
    </border>
    <border>
      <left style="thin">
        <color theme="2" tint="-0.24994659260841701"/>
      </left>
      <right style="thin">
        <color theme="2" tint="-0.24994659260841701"/>
      </right>
      <top/>
      <bottom/>
      <diagonal/>
    </border>
    <border>
      <left style="thin">
        <color theme="1" tint="0.249977111117893"/>
      </left>
      <right/>
      <top style="thin">
        <color theme="1" tint="0.249977111117893"/>
      </top>
      <bottom/>
      <diagonal/>
    </border>
    <border>
      <left/>
      <right style="thin">
        <color theme="1" tint="0.249977111117893"/>
      </right>
      <top style="thin">
        <color theme="1" tint="0.249977111117893"/>
      </top>
      <bottom/>
      <diagonal/>
    </border>
    <border>
      <left style="thin">
        <color theme="1" tint="0.249977111117893"/>
      </left>
      <right/>
      <top/>
      <bottom/>
      <diagonal/>
    </border>
    <border>
      <left/>
      <right style="thin">
        <color theme="1" tint="0.249977111117893"/>
      </right>
      <top/>
      <bottom/>
      <diagonal/>
    </border>
    <border>
      <left style="thin">
        <color theme="1" tint="0.249977111117893"/>
      </left>
      <right style="thin">
        <color theme="2" tint="-0.24994659260841701"/>
      </right>
      <top style="thin">
        <color theme="2" tint="-0.24994659260841701"/>
      </top>
      <bottom/>
      <diagonal/>
    </border>
    <border>
      <left style="thin">
        <color theme="2" tint="-0.24994659260841701"/>
      </left>
      <right style="thin">
        <color theme="1" tint="0.249977111117893"/>
      </right>
      <top style="thin">
        <color theme="2" tint="-0.24994659260841701"/>
      </top>
      <bottom/>
      <diagonal/>
    </border>
    <border>
      <left/>
      <right style="thin">
        <color theme="2" tint="-0.24994659260841701"/>
      </right>
      <top style="thin">
        <color theme="1" tint="0.249977111117893"/>
      </top>
      <bottom style="thin">
        <color theme="2" tint="-0.24994659260841701"/>
      </bottom>
      <diagonal/>
    </border>
    <border>
      <left style="thin">
        <color theme="1" tint="0.249977111117893"/>
      </left>
      <right style="thin">
        <color theme="2" tint="-0.24994659260841701"/>
      </right>
      <top/>
      <bottom style="thin">
        <color theme="1" tint="0.249977111117893"/>
      </bottom>
      <diagonal/>
    </border>
    <border>
      <left style="thin">
        <color theme="2" tint="-0.24994659260841701"/>
      </left>
      <right style="thin">
        <color theme="2" tint="-0.24994659260841701"/>
      </right>
      <top/>
      <bottom style="thin">
        <color theme="1" tint="0.249977111117893"/>
      </bottom>
      <diagonal/>
    </border>
    <border>
      <left style="thin">
        <color theme="1" tint="0.249977111117893"/>
      </left>
      <right style="thin">
        <color theme="2" tint="-0.24994659260841701"/>
      </right>
      <top style="thin">
        <color theme="1" tint="0.249977111117893"/>
      </top>
      <bottom style="thin">
        <color theme="1" tint="0.249977111117893"/>
      </bottom>
      <diagonal/>
    </border>
    <border>
      <left style="thin">
        <color theme="2" tint="-0.24994659260841701"/>
      </left>
      <right style="thin">
        <color theme="1" tint="0.249977111117893"/>
      </right>
      <top style="thin">
        <color theme="1" tint="0.249977111117893"/>
      </top>
      <bottom style="thin">
        <color theme="1" tint="0.249977111117893"/>
      </bottom>
      <diagonal/>
    </border>
    <border>
      <left/>
      <right/>
      <top style="medium">
        <color indexed="64"/>
      </top>
      <bottom style="thin">
        <color theme="1" tint="0.249977111117893"/>
      </bottom>
      <diagonal/>
    </border>
    <border>
      <left/>
      <right style="thin">
        <color indexed="64"/>
      </right>
      <top style="thin">
        <color indexed="64"/>
      </top>
      <bottom/>
      <diagonal/>
    </border>
    <border>
      <left style="thin">
        <color indexed="64"/>
      </left>
      <right/>
      <top style="thin">
        <color indexed="64"/>
      </top>
      <bottom style="thin">
        <color theme="1" tint="0.249977111117893"/>
      </bottom>
      <diagonal/>
    </border>
    <border>
      <left/>
      <right/>
      <top style="thin">
        <color indexed="64"/>
      </top>
      <bottom style="thin">
        <color theme="1" tint="0.249977111117893"/>
      </bottom>
      <diagonal/>
    </border>
    <border>
      <left/>
      <right style="thin">
        <color theme="2" tint="-0.24994659260841701"/>
      </right>
      <top style="thin">
        <color indexed="64"/>
      </top>
      <bottom style="double">
        <color theme="2" tint="-0.24994659260841701"/>
      </bottom>
      <diagonal/>
    </border>
    <border>
      <left style="thin">
        <color theme="2" tint="-0.24994659260841701"/>
      </left>
      <right style="thin">
        <color indexed="64"/>
      </right>
      <top style="thin">
        <color indexed="64"/>
      </top>
      <bottom style="double">
        <color theme="2" tint="-0.24994659260841701"/>
      </bottom>
      <diagonal/>
    </border>
    <border>
      <left/>
      <right style="thin">
        <color theme="2" tint="-0.24994659260841701"/>
      </right>
      <top style="thin">
        <color indexed="64"/>
      </top>
      <bottom/>
      <diagonal/>
    </border>
    <border>
      <left style="thin">
        <color indexed="64"/>
      </left>
      <right/>
      <top style="double">
        <color theme="2" tint="-0.24994659260841701"/>
      </top>
      <bottom/>
      <diagonal/>
    </border>
    <border>
      <left/>
      <right style="thin">
        <color indexed="64"/>
      </right>
      <top style="double">
        <color theme="2" tint="-0.24994659260841701"/>
      </top>
      <bottom/>
      <diagonal/>
    </border>
    <border>
      <left style="medium">
        <color indexed="64"/>
      </left>
      <right style="thin">
        <color theme="2" tint="-0.24994659260841701"/>
      </right>
      <top/>
      <bottom style="thin">
        <color theme="2" tint="-0.24994659260841701"/>
      </bottom>
      <diagonal/>
    </border>
    <border>
      <left style="thin">
        <color theme="2" tint="-0.24994659260841701"/>
      </left>
      <right style="thin">
        <color theme="2" tint="-0.24994659260841701"/>
      </right>
      <top/>
      <bottom style="medium">
        <color theme="2" tint="-0.24994659260841701"/>
      </bottom>
      <diagonal/>
    </border>
    <border>
      <left style="thin">
        <color theme="2" tint="-0.24994659260841701"/>
      </left>
      <right style="medium">
        <color indexed="64"/>
      </right>
      <top/>
      <bottom style="medium">
        <color theme="2" tint="-0.24994659260841701"/>
      </bottom>
      <diagonal/>
    </border>
    <border>
      <left style="thin">
        <color indexed="64"/>
      </left>
      <right style="thin">
        <color theme="2" tint="-0.24994659260841701"/>
      </right>
      <top style="thin">
        <color indexed="64"/>
      </top>
      <bottom style="thin">
        <color indexed="64"/>
      </bottom>
      <diagonal/>
    </border>
    <border>
      <left style="thin">
        <color theme="2" tint="-0.24994659260841701"/>
      </left>
      <right style="thin">
        <color indexed="64"/>
      </right>
      <top style="thin">
        <color indexed="64"/>
      </top>
      <bottom style="thin">
        <color indexed="64"/>
      </bottom>
      <diagonal/>
    </border>
    <border>
      <left style="medium">
        <color indexed="64"/>
      </left>
      <right style="thin">
        <color theme="2" tint="-0.24994659260841701"/>
      </right>
      <top style="thin">
        <color theme="1" tint="0.249977111117893"/>
      </top>
      <bottom style="thin">
        <color theme="2" tint="-0.24994659260841701"/>
      </bottom>
      <diagonal/>
    </border>
    <border>
      <left style="thin">
        <color theme="2" tint="-0.24994659260841701"/>
      </left>
      <right style="medium">
        <color indexed="64"/>
      </right>
      <top style="thin">
        <color theme="1" tint="0.249977111117893"/>
      </top>
      <bottom style="thin">
        <color theme="2" tint="-0.24994659260841701"/>
      </bottom>
      <diagonal/>
    </border>
    <border>
      <left style="medium">
        <color indexed="64"/>
      </left>
      <right style="thin">
        <color theme="2" tint="-0.24994659260841701"/>
      </right>
      <top style="thin">
        <color theme="2" tint="-0.24994659260841701"/>
      </top>
      <bottom style="thin">
        <color theme="1" tint="0.249977111117893"/>
      </bottom>
      <diagonal/>
    </border>
    <border>
      <left style="thin">
        <color theme="2" tint="-0.24994659260841701"/>
      </left>
      <right style="medium">
        <color indexed="64"/>
      </right>
      <top style="thin">
        <color theme="2" tint="-0.24994659260841701"/>
      </top>
      <bottom style="thin">
        <color theme="1" tint="0.249977111117893"/>
      </bottom>
      <diagonal/>
    </border>
    <border>
      <left style="medium">
        <color indexed="64"/>
      </left>
      <right/>
      <top style="thin">
        <color theme="1" tint="0.249977111117893"/>
      </top>
      <bottom/>
      <diagonal/>
    </border>
    <border>
      <left style="medium">
        <color indexed="64"/>
      </left>
      <right style="thin">
        <color theme="2" tint="-0.24994659260841701"/>
      </right>
      <top style="thin">
        <color indexed="64"/>
      </top>
      <bottom/>
      <diagonal/>
    </border>
    <border>
      <left style="thin">
        <color theme="2" tint="-0.24994659260841701"/>
      </left>
      <right style="thin">
        <color theme="1" tint="0.249977111117893"/>
      </right>
      <top style="thin">
        <color indexed="64"/>
      </top>
      <bottom/>
      <diagonal/>
    </border>
    <border>
      <left style="thin">
        <color theme="2" tint="-0.24994659260841701"/>
      </left>
      <right style="thin">
        <color theme="2" tint="-0.24994659260841701"/>
      </right>
      <top style="thin">
        <color indexed="64"/>
      </top>
      <bottom/>
      <diagonal/>
    </border>
    <border>
      <left style="thin">
        <color theme="2" tint="-0.24994659260841701"/>
      </left>
      <right style="medium">
        <color indexed="64"/>
      </right>
      <top style="thin">
        <color indexed="64"/>
      </top>
      <bottom/>
      <diagonal/>
    </border>
  </borders>
  <cellStyleXfs count="10">
    <xf numFmtId="0" fontId="0" fillId="0" borderId="0"/>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44" fontId="24" fillId="0" borderId="0" applyFont="0" applyFill="0" applyBorder="0" applyAlignment="0" applyProtection="0"/>
    <xf numFmtId="44" fontId="24" fillId="0" borderId="0" applyFont="0" applyFill="0" applyBorder="0" applyAlignment="0" applyProtection="0"/>
    <xf numFmtId="0" fontId="25" fillId="0" borderId="0" applyNumberFormat="0" applyFill="0" applyBorder="0" applyAlignment="0" applyProtection="0"/>
    <xf numFmtId="0" fontId="24" fillId="0" borderId="0"/>
    <xf numFmtId="0" fontId="24" fillId="0" borderId="0"/>
    <xf numFmtId="0" fontId="24" fillId="0" borderId="0"/>
  </cellStyleXfs>
  <cellXfs count="362">
    <xf numFmtId="0" fontId="0" fillId="0" borderId="0" xfId="0"/>
    <xf numFmtId="0" fontId="1" fillId="2" borderId="0" xfId="0" applyFont="1" applyFill="1"/>
    <xf numFmtId="0" fontId="8" fillId="2" borderId="0" xfId="0" applyFont="1" applyFill="1"/>
    <xf numFmtId="0" fontId="3" fillId="2" borderId="0" xfId="0" applyFont="1" applyFill="1"/>
    <xf numFmtId="0" fontId="4" fillId="2" borderId="0" xfId="0" applyFont="1" applyFill="1"/>
    <xf numFmtId="0" fontId="10" fillId="2" borderId="0" xfId="0" applyFont="1" applyFill="1"/>
    <xf numFmtId="0" fontId="8" fillId="2" borderId="0" xfId="0" applyFont="1" applyFill="1" applyBorder="1"/>
    <xf numFmtId="10" fontId="10" fillId="2" borderId="9" xfId="3" applyNumberFormat="1" applyFont="1" applyFill="1" applyBorder="1" applyAlignment="1">
      <alignment horizontal="center"/>
    </xf>
    <xf numFmtId="0" fontId="10" fillId="2" borderId="0" xfId="0" applyFont="1" applyFill="1" applyAlignment="1">
      <alignment vertical="top"/>
    </xf>
    <xf numFmtId="0" fontId="8" fillId="2" borderId="0" xfId="0" applyFont="1" applyFill="1" applyBorder="1" applyAlignment="1">
      <alignment horizontal="left" wrapText="1"/>
    </xf>
    <xf numFmtId="0" fontId="17" fillId="2" borderId="0" xfId="0" applyFont="1" applyFill="1"/>
    <xf numFmtId="0" fontId="17" fillId="2" borderId="0" xfId="0" applyFont="1" applyFill="1" applyAlignment="1">
      <alignment vertical="top"/>
    </xf>
    <xf numFmtId="0" fontId="8" fillId="2" borderId="0" xfId="0" applyFont="1" applyFill="1" applyAlignment="1">
      <alignment horizontal="right" vertical="top"/>
    </xf>
    <xf numFmtId="0" fontId="8" fillId="2" borderId="0" xfId="0" applyFont="1" applyFill="1" applyBorder="1" applyAlignment="1">
      <alignment horizontal="left" vertical="top" wrapText="1"/>
    </xf>
    <xf numFmtId="165" fontId="8" fillId="2" borderId="0" xfId="1" applyNumberFormat="1" applyFont="1" applyFill="1" applyBorder="1" applyAlignment="1">
      <alignment horizontal="center" vertical="center"/>
    </xf>
    <xf numFmtId="165" fontId="8" fillId="2" borderId="0" xfId="1" applyNumberFormat="1" applyFont="1" applyFill="1" applyBorder="1" applyAlignment="1">
      <alignment horizontal="left" vertical="center" wrapText="1"/>
    </xf>
    <xf numFmtId="0" fontId="8" fillId="2" borderId="5" xfId="0" applyFont="1" applyFill="1" applyBorder="1" applyAlignment="1">
      <alignment horizontal="left"/>
    </xf>
    <xf numFmtId="0" fontId="1" fillId="2" borderId="0" xfId="0" applyFont="1" applyFill="1" applyBorder="1"/>
    <xf numFmtId="0" fontId="3" fillId="2" borderId="0" xfId="0" applyFont="1" applyFill="1" applyBorder="1"/>
    <xf numFmtId="0" fontId="14" fillId="2" borderId="0" xfId="0" applyFont="1" applyFill="1"/>
    <xf numFmtId="0" fontId="5" fillId="2" borderId="0" xfId="0" applyFont="1" applyFill="1"/>
    <xf numFmtId="0" fontId="26" fillId="2" borderId="0" xfId="0" applyFont="1" applyFill="1"/>
    <xf numFmtId="0" fontId="7" fillId="2" borderId="0" xfId="0" applyFont="1" applyFill="1"/>
    <xf numFmtId="0" fontId="8" fillId="2" borderId="17" xfId="1" applyNumberFormat="1" applyFont="1" applyFill="1" applyBorder="1" applyAlignment="1" applyProtection="1">
      <alignment horizontal="center" vertical="center" wrapText="1"/>
      <protection locked="0"/>
    </xf>
    <xf numFmtId="0" fontId="8" fillId="2" borderId="0" xfId="1" applyNumberFormat="1" applyFont="1" applyFill="1" applyBorder="1" applyAlignment="1" applyProtection="1">
      <alignment horizontal="left" vertical="center" wrapText="1"/>
      <protection locked="0"/>
    </xf>
    <xf numFmtId="0" fontId="8" fillId="2" borderId="0" xfId="1" applyNumberFormat="1" applyFont="1" applyFill="1" applyBorder="1" applyAlignment="1" applyProtection="1">
      <alignment horizontal="center" vertical="center" wrapText="1"/>
      <protection locked="0"/>
    </xf>
    <xf numFmtId="0" fontId="1" fillId="2" borderId="0" xfId="0" applyFont="1" applyFill="1" applyAlignment="1"/>
    <xf numFmtId="0" fontId="8" fillId="2" borderId="0" xfId="0" applyFont="1" applyFill="1" applyAlignment="1"/>
    <xf numFmtId="0" fontId="10" fillId="2" borderId="20" xfId="0" applyFont="1" applyFill="1" applyBorder="1"/>
    <xf numFmtId="164" fontId="10" fillId="2" borderId="4" xfId="2" applyNumberFormat="1" applyFont="1" applyFill="1" applyBorder="1"/>
    <xf numFmtId="164" fontId="8" fillId="2" borderId="5" xfId="2" applyNumberFormat="1" applyFont="1" applyFill="1" applyBorder="1" applyProtection="1">
      <protection locked="0"/>
    </xf>
    <xf numFmtId="0" fontId="8" fillId="2" borderId="5" xfId="0" applyFont="1" applyFill="1" applyBorder="1" applyAlignment="1">
      <alignment horizontal="left"/>
    </xf>
    <xf numFmtId="0" fontId="10" fillId="2" borderId="6" xfId="0" applyFont="1" applyFill="1" applyBorder="1" applyAlignment="1">
      <alignment horizontal="center"/>
    </xf>
    <xf numFmtId="0" fontId="10" fillId="2" borderId="5" xfId="0" applyFont="1" applyFill="1" applyBorder="1" applyAlignment="1">
      <alignment horizontal="center"/>
    </xf>
    <xf numFmtId="0" fontId="2" fillId="2" borderId="0" xfId="0" applyFont="1" applyFill="1" applyBorder="1" applyAlignment="1"/>
    <xf numFmtId="165" fontId="8" fillId="2" borderId="0" xfId="0" applyNumberFormat="1" applyFont="1" applyFill="1" applyBorder="1"/>
    <xf numFmtId="165" fontId="10" fillId="2" borderId="22" xfId="2" applyNumberFormat="1" applyFont="1" applyFill="1" applyBorder="1"/>
    <xf numFmtId="165" fontId="8" fillId="2" borderId="6" xfId="2" applyNumberFormat="1" applyFont="1" applyFill="1" applyBorder="1"/>
    <xf numFmtId="165" fontId="8" fillId="2" borderId="6" xfId="2" applyNumberFormat="1" applyFont="1" applyFill="1" applyBorder="1" applyProtection="1">
      <protection locked="0"/>
    </xf>
    <xf numFmtId="165" fontId="8" fillId="2" borderId="5" xfId="2" applyNumberFormat="1" applyFont="1" applyFill="1" applyBorder="1"/>
    <xf numFmtId="165" fontId="8" fillId="2" borderId="5" xfId="2" applyNumberFormat="1" applyFont="1" applyFill="1" applyBorder="1" applyProtection="1">
      <protection locked="0"/>
    </xf>
    <xf numFmtId="44" fontId="8" fillId="2" borderId="5" xfId="2" applyFont="1" applyFill="1" applyBorder="1" applyAlignment="1"/>
    <xf numFmtId="44" fontId="8" fillId="2" borderId="5" xfId="2" applyFont="1" applyFill="1" applyBorder="1" applyAlignment="1" applyProtection="1">
      <protection locked="0"/>
    </xf>
    <xf numFmtId="44" fontId="8" fillId="2" borderId="5" xfId="2" applyFont="1" applyFill="1" applyBorder="1"/>
    <xf numFmtId="44" fontId="8" fillId="2" borderId="5" xfId="2" applyFont="1" applyFill="1" applyBorder="1" applyProtection="1">
      <protection locked="0"/>
    </xf>
    <xf numFmtId="165" fontId="10" fillId="2" borderId="5" xfId="1" applyNumberFormat="1" applyFont="1" applyFill="1" applyBorder="1" applyAlignment="1">
      <alignment horizontal="center"/>
    </xf>
    <xf numFmtId="0" fontId="5" fillId="2" borderId="0" xfId="0" applyFont="1" applyFill="1" applyAlignment="1">
      <alignment horizontal="center" vertical="center"/>
    </xf>
    <xf numFmtId="165" fontId="10" fillId="2" borderId="22" xfId="1" applyNumberFormat="1" applyFont="1" applyFill="1" applyBorder="1"/>
    <xf numFmtId="165" fontId="8" fillId="2" borderId="6" xfId="1" applyNumberFormat="1" applyFont="1" applyFill="1" applyBorder="1"/>
    <xf numFmtId="41" fontId="8" fillId="2" borderId="5" xfId="2" applyNumberFormat="1" applyFont="1" applyFill="1" applyBorder="1" applyProtection="1">
      <protection locked="0"/>
    </xf>
    <xf numFmtId="165" fontId="8" fillId="2" borderId="2" xfId="1" applyNumberFormat="1" applyFont="1" applyFill="1" applyBorder="1" applyAlignment="1"/>
    <xf numFmtId="165" fontId="8" fillId="2" borderId="3" xfId="1" applyNumberFormat="1" applyFont="1" applyFill="1" applyBorder="1" applyAlignment="1"/>
    <xf numFmtId="165" fontId="8" fillId="2" borderId="5" xfId="1" applyNumberFormat="1" applyFont="1" applyFill="1" applyBorder="1" applyAlignment="1">
      <alignment vertical="center"/>
    </xf>
    <xf numFmtId="165" fontId="8" fillId="2" borderId="5" xfId="1" applyNumberFormat="1" applyFont="1" applyFill="1" applyBorder="1"/>
    <xf numFmtId="0" fontId="15" fillId="2" borderId="0" xfId="0" applyFont="1" applyFill="1" applyBorder="1"/>
    <xf numFmtId="0" fontId="1" fillId="2" borderId="10" xfId="0" applyFont="1" applyFill="1" applyBorder="1" applyAlignment="1">
      <alignment vertical="center" wrapText="1"/>
    </xf>
    <xf numFmtId="0" fontId="1" fillId="2" borderId="0" xfId="0" applyFont="1" applyFill="1" applyAlignment="1">
      <alignment horizontal="center"/>
    </xf>
    <xf numFmtId="0" fontId="5" fillId="2" borderId="0" xfId="0" applyFont="1" applyFill="1" applyAlignment="1">
      <alignment vertical="center"/>
    </xf>
    <xf numFmtId="0" fontId="10" fillId="2" borderId="0" xfId="0" applyFont="1" applyFill="1" applyBorder="1" applyAlignment="1"/>
    <xf numFmtId="0" fontId="10" fillId="3" borderId="20" xfId="0" applyFont="1" applyFill="1" applyBorder="1"/>
    <xf numFmtId="0" fontId="4" fillId="3" borderId="20" xfId="0" applyFont="1" applyFill="1" applyBorder="1"/>
    <xf numFmtId="166" fontId="1" fillId="2" borderId="0" xfId="0" applyNumberFormat="1" applyFont="1" applyFill="1"/>
    <xf numFmtId="0" fontId="10" fillId="2" borderId="0" xfId="0" applyFont="1" applyFill="1" applyBorder="1" applyAlignment="1">
      <alignment vertical="center" wrapText="1"/>
    </xf>
    <xf numFmtId="0" fontId="10" fillId="2" borderId="14" xfId="0" applyFont="1" applyFill="1" applyBorder="1" applyAlignment="1">
      <alignment vertical="center" wrapText="1"/>
    </xf>
    <xf numFmtId="165" fontId="8" fillId="3" borderId="0" xfId="1" applyNumberFormat="1" applyFont="1" applyFill="1" applyBorder="1" applyAlignment="1">
      <alignment horizontal="left" vertical="center" wrapText="1"/>
    </xf>
    <xf numFmtId="0" fontId="8" fillId="3" borderId="0" xfId="0" applyFont="1" applyFill="1" applyBorder="1"/>
    <xf numFmtId="165" fontId="10" fillId="2" borderId="4" xfId="1" applyNumberFormat="1" applyFont="1" applyFill="1" applyBorder="1"/>
    <xf numFmtId="0" fontId="28" fillId="2" borderId="0" xfId="0" applyFont="1" applyFill="1" applyBorder="1" applyAlignment="1" applyProtection="1">
      <alignment horizontal="center" vertical="center" wrapText="1"/>
      <protection locked="0"/>
    </xf>
    <xf numFmtId="168" fontId="28" fillId="2" borderId="0" xfId="0" applyNumberFormat="1" applyFont="1" applyFill="1" applyBorder="1" applyAlignment="1" applyProtection="1">
      <alignment horizontal="center" vertical="center" wrapText="1"/>
      <protection locked="0"/>
    </xf>
    <xf numFmtId="0" fontId="8" fillId="2" borderId="24" xfId="0" applyFont="1" applyFill="1" applyBorder="1"/>
    <xf numFmtId="0" fontId="8" fillId="2" borderId="25" xfId="0" applyFont="1" applyFill="1" applyBorder="1"/>
    <xf numFmtId="0" fontId="8" fillId="2" borderId="26" xfId="0" applyFont="1" applyFill="1" applyBorder="1"/>
    <xf numFmtId="0" fontId="1" fillId="2" borderId="26" xfId="0" applyFont="1" applyFill="1" applyBorder="1"/>
    <xf numFmtId="165" fontId="8" fillId="2" borderId="5" xfId="1" applyNumberFormat="1" applyFont="1" applyFill="1" applyBorder="1" applyProtection="1">
      <protection locked="0"/>
    </xf>
    <xf numFmtId="165" fontId="8" fillId="2" borderId="6" xfId="1" applyNumberFormat="1" applyFont="1" applyFill="1" applyBorder="1" applyProtection="1">
      <protection locked="0"/>
    </xf>
    <xf numFmtId="164" fontId="10" fillId="2" borderId="22" xfId="2" applyNumberFormat="1" applyFont="1" applyFill="1" applyBorder="1"/>
    <xf numFmtId="14" fontId="8" fillId="2" borderId="29" xfId="0" applyNumberFormat="1" applyFont="1" applyFill="1" applyBorder="1" applyAlignment="1"/>
    <xf numFmtId="0" fontId="28" fillId="2" borderId="31" xfId="0" applyFont="1" applyFill="1" applyBorder="1" applyAlignment="1">
      <alignment vertical="center" wrapText="1"/>
    </xf>
    <xf numFmtId="0" fontId="28" fillId="2" borderId="33" xfId="0" applyFont="1" applyFill="1" applyBorder="1" applyAlignment="1">
      <alignment vertical="center" wrapText="1"/>
    </xf>
    <xf numFmtId="0" fontId="8" fillId="2" borderId="32" xfId="0" applyFont="1" applyFill="1" applyBorder="1"/>
    <xf numFmtId="165" fontId="8" fillId="2" borderId="32" xfId="1" applyNumberFormat="1" applyFont="1" applyFill="1" applyBorder="1" applyAlignment="1">
      <alignment horizontal="left" vertical="center" wrapText="1"/>
    </xf>
    <xf numFmtId="0" fontId="16" fillId="2" borderId="31" xfId="0" applyFont="1" applyFill="1" applyBorder="1"/>
    <xf numFmtId="0" fontId="15" fillId="2" borderId="32" xfId="0" applyFont="1" applyFill="1" applyBorder="1"/>
    <xf numFmtId="0" fontId="8" fillId="2" borderId="31" xfId="0" applyFont="1" applyFill="1" applyBorder="1"/>
    <xf numFmtId="164" fontId="8" fillId="2" borderId="38" xfId="2" applyNumberFormat="1" applyFont="1" applyFill="1" applyBorder="1" applyAlignment="1" applyProtection="1">
      <alignment vertical="center"/>
      <protection hidden="1"/>
    </xf>
    <xf numFmtId="165" fontId="8" fillId="2" borderId="31" xfId="1" applyNumberFormat="1" applyFont="1" applyFill="1" applyBorder="1" applyAlignment="1">
      <alignment horizontal="left" vertical="center" wrapText="1"/>
    </xf>
    <xf numFmtId="0" fontId="2" fillId="2" borderId="31" xfId="0" applyFont="1" applyFill="1" applyBorder="1" applyAlignment="1">
      <alignment horizontal="left" vertical="center"/>
    </xf>
    <xf numFmtId="0" fontId="10" fillId="2" borderId="31" xfId="0" applyFont="1" applyFill="1" applyBorder="1" applyAlignment="1"/>
    <xf numFmtId="0" fontId="10" fillId="2" borderId="32" xfId="0" applyFont="1" applyFill="1" applyBorder="1" applyAlignment="1"/>
    <xf numFmtId="0" fontId="8" fillId="2" borderId="40" xfId="0" applyFont="1" applyFill="1" applyBorder="1"/>
    <xf numFmtId="0" fontId="8" fillId="2" borderId="41" xfId="0" applyFont="1" applyFill="1" applyBorder="1"/>
    <xf numFmtId="165" fontId="8" fillId="2" borderId="31" xfId="1" applyNumberFormat="1" applyFont="1" applyFill="1" applyBorder="1" applyAlignment="1">
      <alignment horizontal="center" vertical="center"/>
    </xf>
    <xf numFmtId="165" fontId="8" fillId="2" borderId="32" xfId="1" applyNumberFormat="1" applyFont="1" applyFill="1" applyBorder="1" applyAlignment="1">
      <alignment horizontal="center" vertical="center"/>
    </xf>
    <xf numFmtId="0" fontId="8" fillId="2" borderId="32" xfId="0" applyFont="1" applyFill="1" applyBorder="1" applyAlignment="1">
      <alignment wrapText="1"/>
    </xf>
    <xf numFmtId="0" fontId="15" fillId="2" borderId="31" xfId="0" applyFont="1" applyFill="1" applyBorder="1"/>
    <xf numFmtId="0" fontId="19" fillId="2" borderId="31" xfId="0" applyFont="1" applyFill="1" applyBorder="1"/>
    <xf numFmtId="0" fontId="10" fillId="2" borderId="31" xfId="0" applyFont="1" applyFill="1" applyBorder="1" applyAlignment="1">
      <alignment vertical="center"/>
    </xf>
    <xf numFmtId="0" fontId="1" fillId="2" borderId="32" xfId="0" applyFont="1" applyFill="1" applyBorder="1"/>
    <xf numFmtId="0" fontId="8" fillId="2" borderId="31" xfId="0" applyFont="1" applyFill="1" applyBorder="1" applyAlignment="1">
      <alignment horizontal="left" vertical="top" wrapText="1"/>
    </xf>
    <xf numFmtId="0" fontId="8" fillId="2" borderId="32" xfId="0" applyFont="1" applyFill="1" applyBorder="1" applyAlignment="1">
      <alignment horizontal="left" vertical="top" wrapText="1"/>
    </xf>
    <xf numFmtId="0" fontId="1" fillId="2" borderId="31" xfId="0" applyFont="1" applyFill="1" applyBorder="1"/>
    <xf numFmtId="0" fontId="2" fillId="2" borderId="31" xfId="0" applyFont="1" applyFill="1" applyBorder="1"/>
    <xf numFmtId="0" fontId="8" fillId="2" borderId="31" xfId="0" applyFont="1" applyFill="1" applyBorder="1" applyAlignment="1">
      <alignment horizontal="left" wrapText="1"/>
    </xf>
    <xf numFmtId="0" fontId="8" fillId="2" borderId="32" xfId="0" applyFont="1" applyFill="1" applyBorder="1" applyAlignment="1">
      <alignment horizontal="left" wrapText="1"/>
    </xf>
    <xf numFmtId="0" fontId="2" fillId="2" borderId="31" xfId="0" applyFont="1" applyFill="1" applyBorder="1" applyAlignment="1"/>
    <xf numFmtId="0" fontId="2" fillId="2" borderId="32" xfId="0" applyFont="1" applyFill="1" applyBorder="1" applyAlignment="1"/>
    <xf numFmtId="0" fontId="10" fillId="2" borderId="38" xfId="0" applyFont="1" applyFill="1" applyBorder="1" applyAlignment="1">
      <alignment horizontal="center"/>
    </xf>
    <xf numFmtId="165" fontId="10" fillId="2" borderId="38" xfId="1" applyNumberFormat="1" applyFont="1" applyFill="1" applyBorder="1" applyAlignment="1">
      <alignment horizontal="center"/>
    </xf>
    <xf numFmtId="165" fontId="8" fillId="2" borderId="45" xfId="1" applyNumberFormat="1" applyFont="1" applyFill="1" applyBorder="1" applyAlignment="1"/>
    <xf numFmtId="165" fontId="10" fillId="2" borderId="47" xfId="1" applyNumberFormat="1" applyFont="1" applyFill="1" applyBorder="1"/>
    <xf numFmtId="0" fontId="12" fillId="2" borderId="31" xfId="0" applyFont="1" applyFill="1" applyBorder="1" applyAlignment="1">
      <alignment vertical="top"/>
    </xf>
    <xf numFmtId="10" fontId="10" fillId="2" borderId="48" xfId="3" applyNumberFormat="1" applyFont="1" applyFill="1" applyBorder="1" applyAlignment="1">
      <alignment horizontal="center"/>
    </xf>
    <xf numFmtId="44" fontId="10" fillId="2" borderId="38" xfId="2" applyFont="1" applyFill="1" applyBorder="1" applyAlignment="1">
      <alignment horizontal="center"/>
    </xf>
    <xf numFmtId="44" fontId="8" fillId="2" borderId="38" xfId="2" applyFont="1" applyFill="1" applyBorder="1" applyAlignment="1"/>
    <xf numFmtId="165" fontId="10" fillId="2" borderId="38" xfId="2" applyNumberFormat="1" applyFont="1" applyFill="1" applyBorder="1" applyAlignment="1">
      <alignment horizontal="center"/>
    </xf>
    <xf numFmtId="165" fontId="10" fillId="2" borderId="49" xfId="1" applyNumberFormat="1" applyFont="1" applyFill="1" applyBorder="1" applyAlignment="1">
      <alignment horizontal="center"/>
    </xf>
    <xf numFmtId="164" fontId="10" fillId="2" borderId="51" xfId="2" applyNumberFormat="1" applyFont="1" applyFill="1" applyBorder="1"/>
    <xf numFmtId="0" fontId="10" fillId="2" borderId="49" xfId="0" applyFont="1" applyFill="1" applyBorder="1" applyAlignment="1">
      <alignment horizontal="center"/>
    </xf>
    <xf numFmtId="164" fontId="10" fillId="2" borderId="38" xfId="2" applyNumberFormat="1" applyFont="1" applyFill="1" applyBorder="1" applyAlignment="1">
      <alignment horizontal="center"/>
    </xf>
    <xf numFmtId="164" fontId="10" fillId="2" borderId="47" xfId="2" applyNumberFormat="1" applyFont="1" applyFill="1" applyBorder="1"/>
    <xf numFmtId="0" fontId="11" fillId="2" borderId="31" xfId="0" applyFont="1" applyFill="1" applyBorder="1" applyAlignment="1">
      <alignment vertical="center"/>
    </xf>
    <xf numFmtId="0" fontId="10" fillId="2" borderId="52" xfId="0" applyFont="1" applyFill="1" applyBorder="1" applyAlignment="1">
      <alignment vertical="center"/>
    </xf>
    <xf numFmtId="0" fontId="10" fillId="2" borderId="30" xfId="0" applyFont="1" applyFill="1" applyBorder="1"/>
    <xf numFmtId="0" fontId="8" fillId="2" borderId="31" xfId="1" applyNumberFormat="1" applyFont="1" applyFill="1" applyBorder="1" applyAlignment="1" applyProtection="1">
      <alignment horizontal="right" vertical="center" wrapText="1"/>
      <protection locked="0"/>
    </xf>
    <xf numFmtId="0" fontId="8" fillId="2" borderId="32" xfId="1" applyNumberFormat="1" applyFont="1" applyFill="1" applyBorder="1" applyAlignment="1" applyProtection="1">
      <alignment horizontal="left" vertical="center" wrapText="1"/>
      <protection locked="0"/>
    </xf>
    <xf numFmtId="0" fontId="10" fillId="2" borderId="32" xfId="0" applyFont="1" applyFill="1" applyBorder="1"/>
    <xf numFmtId="0" fontId="31" fillId="2" borderId="53" xfId="0" applyFont="1" applyFill="1" applyBorder="1"/>
    <xf numFmtId="0" fontId="8" fillId="2" borderId="54" xfId="0" applyFont="1" applyFill="1" applyBorder="1"/>
    <xf numFmtId="0" fontId="10" fillId="2" borderId="54" xfId="0" applyFont="1" applyFill="1" applyBorder="1" applyAlignment="1">
      <alignment horizontal="center"/>
    </xf>
    <xf numFmtId="0" fontId="9" fillId="2" borderId="54" xfId="0" applyFont="1" applyFill="1" applyBorder="1"/>
    <xf numFmtId="0" fontId="10" fillId="2" borderId="55" xfId="0" applyFont="1" applyFill="1" applyBorder="1"/>
    <xf numFmtId="165" fontId="10" fillId="2" borderId="32" xfId="1" applyNumberFormat="1" applyFont="1" applyFill="1" applyBorder="1" applyAlignment="1">
      <alignment horizontal="left" vertical="center" wrapText="1"/>
    </xf>
    <xf numFmtId="0" fontId="27" fillId="2" borderId="32" xfId="0" applyFont="1" applyFill="1" applyBorder="1"/>
    <xf numFmtId="164" fontId="10" fillId="2" borderId="38" xfId="2" applyNumberFormat="1" applyFont="1" applyFill="1" applyBorder="1" applyAlignment="1" applyProtection="1">
      <alignment vertical="center"/>
      <protection hidden="1"/>
    </xf>
    <xf numFmtId="164" fontId="10" fillId="2" borderId="49" xfId="2" applyNumberFormat="1" applyFont="1" applyFill="1" applyBorder="1" applyAlignment="1" applyProtection="1">
      <alignment vertical="center"/>
      <protection hidden="1"/>
    </xf>
    <xf numFmtId="0" fontId="10" fillId="3" borderId="52" xfId="0" applyFont="1" applyFill="1" applyBorder="1"/>
    <xf numFmtId="0" fontId="10" fillId="3" borderId="30" xfId="0" applyFont="1" applyFill="1" applyBorder="1"/>
    <xf numFmtId="165" fontId="10" fillId="2" borderId="32" xfId="1" applyNumberFormat="1" applyFont="1" applyFill="1" applyBorder="1" applyAlignment="1">
      <alignment horizontal="center" vertical="center"/>
    </xf>
    <xf numFmtId="0" fontId="10" fillId="2" borderId="32" xfId="0" applyFont="1" applyFill="1" applyBorder="1" applyAlignment="1">
      <alignment wrapText="1"/>
    </xf>
    <xf numFmtId="0" fontId="4" fillId="2" borderId="32" xfId="0" applyFont="1" applyFill="1" applyBorder="1"/>
    <xf numFmtId="0" fontId="10" fillId="2" borderId="32" xfId="0" applyFont="1" applyFill="1" applyBorder="1" applyAlignment="1">
      <alignment horizontal="left" vertical="top" wrapText="1"/>
    </xf>
    <xf numFmtId="0" fontId="10" fillId="2" borderId="32" xfId="0" applyFont="1" applyFill="1" applyBorder="1" applyAlignment="1">
      <alignment horizontal="left" wrapText="1"/>
    </xf>
    <xf numFmtId="165" fontId="10" fillId="2" borderId="32" xfId="0" applyNumberFormat="1" applyFont="1" applyFill="1" applyBorder="1"/>
    <xf numFmtId="0" fontId="8" fillId="2" borderId="67" xfId="0" applyFont="1" applyFill="1" applyBorder="1" applyAlignment="1">
      <alignment horizontal="left"/>
    </xf>
    <xf numFmtId="164" fontId="10" fillId="2" borderId="65" xfId="2" applyNumberFormat="1" applyFont="1" applyFill="1" applyBorder="1" applyAlignment="1" applyProtection="1">
      <alignment vertical="center"/>
      <protection hidden="1"/>
    </xf>
    <xf numFmtId="164" fontId="10" fillId="2" borderId="68" xfId="2" applyNumberFormat="1" applyFont="1" applyFill="1" applyBorder="1" applyAlignment="1" applyProtection="1">
      <alignment vertical="center"/>
      <protection hidden="1"/>
    </xf>
    <xf numFmtId="0" fontId="8" fillId="2" borderId="1" xfId="0" applyFont="1" applyFill="1" applyBorder="1" applyAlignment="1">
      <alignment horizontal="left"/>
    </xf>
    <xf numFmtId="0" fontId="8" fillId="2" borderId="13" xfId="0" applyFont="1" applyFill="1" applyBorder="1" applyAlignment="1">
      <alignment horizontal="left"/>
    </xf>
    <xf numFmtId="164" fontId="8" fillId="2" borderId="49" xfId="2" applyNumberFormat="1" applyFont="1" applyFill="1" applyBorder="1" applyAlignment="1" applyProtection="1">
      <alignment vertical="center"/>
      <protection hidden="1"/>
    </xf>
    <xf numFmtId="165" fontId="8" fillId="4" borderId="5" xfId="1" applyNumberFormat="1" applyFont="1" applyFill="1" applyBorder="1"/>
    <xf numFmtId="165" fontId="10" fillId="4" borderId="38" xfId="1" applyNumberFormat="1" applyFont="1" applyFill="1" applyBorder="1" applyAlignment="1">
      <alignment horizontal="center"/>
    </xf>
    <xf numFmtId="165" fontId="10" fillId="2" borderId="45" xfId="1" applyNumberFormat="1" applyFont="1" applyFill="1" applyBorder="1" applyAlignment="1"/>
    <xf numFmtId="165" fontId="10" fillId="2" borderId="51" xfId="1" applyNumberFormat="1" applyFont="1" applyFill="1" applyBorder="1"/>
    <xf numFmtId="44" fontId="10" fillId="2" borderId="38" xfId="2" applyFont="1" applyFill="1" applyBorder="1" applyAlignment="1"/>
    <xf numFmtId="165" fontId="10" fillId="2" borderId="49" xfId="2" applyNumberFormat="1" applyFont="1" applyFill="1" applyBorder="1" applyAlignment="1">
      <alignment horizontal="center"/>
    </xf>
    <xf numFmtId="165" fontId="10" fillId="2" borderId="51" xfId="2" applyNumberFormat="1" applyFont="1" applyFill="1" applyBorder="1"/>
    <xf numFmtId="0" fontId="8" fillId="2" borderId="5" xfId="0" applyFont="1" applyFill="1" applyBorder="1" applyAlignment="1">
      <alignment horizontal="left"/>
    </xf>
    <xf numFmtId="0" fontId="28" fillId="2" borderId="0" xfId="0" applyFont="1" applyFill="1" applyBorder="1" applyAlignment="1">
      <alignment vertical="center" wrapText="1"/>
    </xf>
    <xf numFmtId="0" fontId="10" fillId="2" borderId="28" xfId="0" applyFont="1" applyFill="1" applyBorder="1" applyAlignment="1"/>
    <xf numFmtId="0" fontId="10" fillId="2" borderId="86" xfId="0" applyFont="1" applyFill="1" applyBorder="1" applyAlignment="1"/>
    <xf numFmtId="14" fontId="10" fillId="2" borderId="87" xfId="0" applyNumberFormat="1" applyFont="1" applyFill="1" applyBorder="1" applyAlignment="1"/>
    <xf numFmtId="0" fontId="28" fillId="2" borderId="7" xfId="0" applyFont="1" applyFill="1" applyBorder="1" applyAlignment="1">
      <alignment vertical="center" wrapText="1"/>
    </xf>
    <xf numFmtId="0" fontId="28" fillId="2" borderId="18" xfId="0" applyFont="1" applyFill="1" applyBorder="1" applyAlignment="1">
      <alignment vertical="center" wrapText="1"/>
    </xf>
    <xf numFmtId="0" fontId="28" fillId="2" borderId="17" xfId="0" applyFont="1" applyFill="1" applyBorder="1" applyAlignment="1" applyProtection="1">
      <alignment horizontal="center" vertical="center" wrapText="1"/>
      <protection locked="0"/>
    </xf>
    <xf numFmtId="14" fontId="8" fillId="2" borderId="17" xfId="0" applyNumberFormat="1" applyFont="1" applyFill="1" applyBorder="1" applyAlignment="1"/>
    <xf numFmtId="14" fontId="10" fillId="2" borderId="16" xfId="0" applyNumberFormat="1" applyFont="1" applyFill="1" applyBorder="1" applyAlignment="1"/>
    <xf numFmtId="0" fontId="8" fillId="5" borderId="0" xfId="0" applyFont="1" applyFill="1"/>
    <xf numFmtId="165" fontId="8" fillId="5" borderId="5" xfId="1" applyNumberFormat="1" applyFont="1" applyFill="1" applyBorder="1"/>
    <xf numFmtId="165" fontId="10" fillId="5" borderId="38" xfId="1" applyNumberFormat="1" applyFont="1" applyFill="1" applyBorder="1" applyAlignment="1">
      <alignment horizontal="center"/>
    </xf>
    <xf numFmtId="0" fontId="1" fillId="5" borderId="0" xfId="0" applyFont="1" applyFill="1"/>
    <xf numFmtId="44" fontId="8" fillId="3" borderId="5" xfId="2" applyFont="1" applyFill="1" applyBorder="1" applyProtection="1">
      <protection locked="0"/>
    </xf>
    <xf numFmtId="44" fontId="8" fillId="3" borderId="5" xfId="2" applyFont="1" applyFill="1" applyBorder="1" applyAlignment="1" applyProtection="1">
      <protection locked="0"/>
    </xf>
    <xf numFmtId="165" fontId="8" fillId="3" borderId="5" xfId="2" applyNumberFormat="1" applyFont="1" applyFill="1" applyBorder="1" applyProtection="1">
      <protection locked="0"/>
    </xf>
    <xf numFmtId="165" fontId="8" fillId="3" borderId="5" xfId="1" applyNumberFormat="1" applyFont="1" applyFill="1" applyBorder="1"/>
    <xf numFmtId="165" fontId="8" fillId="3" borderId="5" xfId="1" applyNumberFormat="1" applyFont="1" applyFill="1" applyBorder="1" applyProtection="1">
      <protection locked="0"/>
    </xf>
    <xf numFmtId="165" fontId="8" fillId="3" borderId="6" xfId="1" applyNumberFormat="1" applyFont="1" applyFill="1" applyBorder="1" applyProtection="1">
      <protection locked="0"/>
    </xf>
    <xf numFmtId="164" fontId="10" fillId="3" borderId="22" xfId="2" applyNumberFormat="1" applyFont="1" applyFill="1" applyBorder="1"/>
    <xf numFmtId="165" fontId="10" fillId="3" borderId="8" xfId="1" applyNumberFormat="1" applyFont="1" applyFill="1" applyBorder="1" applyAlignment="1">
      <alignment horizontal="center"/>
    </xf>
    <xf numFmtId="10" fontId="10" fillId="2" borderId="92" xfId="3" applyNumberFormat="1" applyFont="1" applyFill="1" applyBorder="1" applyAlignment="1">
      <alignment horizontal="center"/>
    </xf>
    <xf numFmtId="10" fontId="10" fillId="2" borderId="93" xfId="3" applyNumberFormat="1" applyFont="1" applyFill="1" applyBorder="1" applyAlignment="1">
      <alignment horizontal="center"/>
    </xf>
    <xf numFmtId="0" fontId="10" fillId="3" borderId="22" xfId="0" applyFont="1" applyFill="1" applyBorder="1" applyAlignment="1">
      <alignment horizontal="center"/>
    </xf>
    <xf numFmtId="0" fontId="10" fillId="2" borderId="22" xfId="0" applyFont="1" applyFill="1" applyBorder="1" applyAlignment="1">
      <alignment horizontal="center"/>
    </xf>
    <xf numFmtId="164" fontId="8" fillId="2" borderId="99" xfId="2" applyNumberFormat="1" applyFont="1" applyFill="1" applyBorder="1" applyAlignment="1" applyProtection="1">
      <alignment vertical="center"/>
      <protection hidden="1"/>
    </xf>
    <xf numFmtId="0" fontId="10" fillId="2" borderId="51" xfId="0" applyFont="1" applyFill="1" applyBorder="1" applyAlignment="1">
      <alignment horizontal="center"/>
    </xf>
    <xf numFmtId="0" fontId="8" fillId="2" borderId="64" xfId="0" applyNumberFormat="1" applyFont="1" applyFill="1" applyBorder="1" applyAlignment="1" applyProtection="1">
      <alignment horizontal="center" vertical="center" wrapText="1"/>
      <protection locked="0"/>
    </xf>
    <xf numFmtId="0" fontId="8" fillId="2" borderId="5" xfId="0" applyNumberFormat="1" applyFont="1" applyFill="1" applyBorder="1" applyAlignment="1" applyProtection="1">
      <alignment horizontal="center" vertical="center" wrapText="1"/>
      <protection locked="0"/>
    </xf>
    <xf numFmtId="0" fontId="8" fillId="2" borderId="66" xfId="0" applyNumberFormat="1" applyFont="1" applyFill="1" applyBorder="1" applyAlignment="1" applyProtection="1">
      <alignment horizontal="center" vertical="center" wrapText="1"/>
      <protection locked="0"/>
    </xf>
    <xf numFmtId="0" fontId="8" fillId="2" borderId="67" xfId="0" applyNumberFormat="1" applyFont="1" applyFill="1" applyBorder="1" applyAlignment="1" applyProtection="1">
      <alignment horizontal="center" vertical="center" wrapText="1"/>
      <protection locked="0"/>
    </xf>
    <xf numFmtId="0" fontId="8" fillId="2" borderId="5" xfId="0" applyNumberFormat="1" applyFont="1" applyFill="1" applyBorder="1" applyAlignment="1" applyProtection="1">
      <alignment horizontal="left"/>
      <protection locked="0"/>
    </xf>
    <xf numFmtId="0" fontId="8" fillId="2" borderId="67" xfId="0" applyNumberFormat="1" applyFont="1" applyFill="1" applyBorder="1" applyAlignment="1" applyProtection="1">
      <alignment horizontal="left"/>
      <protection locked="0"/>
    </xf>
    <xf numFmtId="0" fontId="8" fillId="2" borderId="84" xfId="0" applyFont="1" applyFill="1" applyBorder="1" applyAlignment="1">
      <alignment horizontal="center" vertical="center" wrapText="1"/>
    </xf>
    <xf numFmtId="0" fontId="8" fillId="2" borderId="85" xfId="0" applyFont="1" applyFill="1" applyBorder="1" applyAlignment="1">
      <alignment horizontal="center" vertical="center" wrapText="1"/>
    </xf>
    <xf numFmtId="0" fontId="22" fillId="3" borderId="21" xfId="0" applyFont="1" applyFill="1" applyBorder="1" applyAlignment="1">
      <alignment horizontal="center"/>
    </xf>
    <xf numFmtId="0" fontId="22" fillId="3" borderId="20" xfId="0" applyFont="1" applyFill="1" applyBorder="1" applyAlignment="1">
      <alignment horizontal="center"/>
    </xf>
    <xf numFmtId="0" fontId="22" fillId="3" borderId="83" xfId="0" applyFont="1" applyFill="1" applyBorder="1" applyAlignment="1">
      <alignment horizontal="center"/>
    </xf>
    <xf numFmtId="0" fontId="8" fillId="2" borderId="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21" fillId="3" borderId="7" xfId="0" applyFont="1" applyFill="1" applyBorder="1" applyAlignment="1">
      <alignment horizontal="center"/>
    </xf>
    <xf numFmtId="0" fontId="21" fillId="3" borderId="0" xfId="0" applyFont="1" applyFill="1" applyBorder="1" applyAlignment="1">
      <alignment horizontal="center"/>
    </xf>
    <xf numFmtId="0" fontId="21" fillId="3" borderId="19" xfId="0" applyFont="1" applyFill="1" applyBorder="1" applyAlignment="1">
      <alignment horizontal="center"/>
    </xf>
    <xf numFmtId="0" fontId="8" fillId="3" borderId="18" xfId="0" applyFont="1" applyFill="1" applyBorder="1" applyAlignment="1">
      <alignment horizontal="center"/>
    </xf>
    <xf numFmtId="0" fontId="21" fillId="3" borderId="17" xfId="0" applyFont="1" applyFill="1" applyBorder="1" applyAlignment="1">
      <alignment horizontal="center"/>
    </xf>
    <xf numFmtId="0" fontId="21" fillId="3" borderId="16" xfId="0" applyFont="1" applyFill="1" applyBorder="1" applyAlignment="1">
      <alignment horizontal="center"/>
    </xf>
    <xf numFmtId="0" fontId="10" fillId="2" borderId="35"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36" xfId="0" applyFont="1" applyFill="1" applyBorder="1" applyAlignment="1">
      <alignment horizontal="center" vertical="center" wrapText="1"/>
    </xf>
    <xf numFmtId="0" fontId="10" fillId="2" borderId="61" xfId="0" applyFont="1" applyFill="1" applyBorder="1" applyAlignment="1">
      <alignment horizontal="center"/>
    </xf>
    <xf numFmtId="0" fontId="10" fillId="2" borderId="62" xfId="0" applyFont="1" applyFill="1" applyBorder="1" applyAlignment="1">
      <alignment horizontal="center"/>
    </xf>
    <xf numFmtId="0" fontId="10" fillId="2" borderId="63" xfId="0" applyFont="1" applyFill="1" applyBorder="1" applyAlignment="1">
      <alignment horizontal="center"/>
    </xf>
    <xf numFmtId="0" fontId="21" fillId="2" borderId="89" xfId="0" applyFont="1" applyFill="1" applyBorder="1" applyAlignment="1" applyProtection="1">
      <alignment horizontal="center" vertical="center"/>
      <protection locked="0"/>
    </xf>
    <xf numFmtId="0" fontId="21" fillId="2" borderId="90" xfId="0" applyFont="1" applyFill="1" applyBorder="1" applyAlignment="1" applyProtection="1">
      <alignment horizontal="center" vertical="center"/>
      <protection locked="0"/>
    </xf>
    <xf numFmtId="0" fontId="0" fillId="0" borderId="7" xfId="0" applyBorder="1" applyAlignment="1"/>
    <xf numFmtId="0" fontId="0" fillId="0" borderId="19" xfId="0" applyBorder="1" applyAlignment="1"/>
    <xf numFmtId="0" fontId="10" fillId="2" borderId="11" xfId="0" applyFont="1" applyFill="1" applyBorder="1" applyAlignment="1">
      <alignment horizontal="center"/>
    </xf>
    <xf numFmtId="0" fontId="10" fillId="2" borderId="60" xfId="0" applyFont="1" applyFill="1" applyBorder="1" applyAlignment="1">
      <alignment horizontal="center"/>
    </xf>
    <xf numFmtId="167" fontId="18" fillId="2" borderId="71" xfId="0" applyNumberFormat="1" applyFont="1" applyFill="1" applyBorder="1" applyAlignment="1" applyProtection="1">
      <alignment horizontal="center" vertical="center"/>
      <protection locked="0"/>
    </xf>
    <xf numFmtId="167" fontId="18" fillId="2" borderId="72" xfId="0" applyNumberFormat="1" applyFont="1" applyFill="1" applyBorder="1" applyAlignment="1" applyProtection="1">
      <alignment horizontal="center" vertical="center"/>
      <protection locked="0"/>
    </xf>
    <xf numFmtId="167" fontId="18" fillId="2" borderId="73" xfId="0" applyNumberFormat="1" applyFont="1" applyFill="1" applyBorder="1" applyAlignment="1" applyProtection="1">
      <alignment horizontal="center" vertical="center"/>
      <protection locked="0"/>
    </xf>
    <xf numFmtId="167" fontId="18" fillId="2" borderId="74" xfId="0" applyNumberFormat="1" applyFont="1" applyFill="1" applyBorder="1" applyAlignment="1" applyProtection="1">
      <alignment horizontal="center" vertical="center"/>
      <protection locked="0"/>
    </xf>
    <xf numFmtId="167" fontId="18" fillId="2" borderId="15" xfId="0" applyNumberFormat="1" applyFont="1" applyFill="1" applyBorder="1" applyAlignment="1" applyProtection="1">
      <alignment horizontal="center" vertical="center"/>
      <protection locked="0"/>
    </xf>
    <xf numFmtId="167" fontId="18" fillId="2" borderId="0" xfId="0" applyNumberFormat="1" applyFont="1" applyFill="1" applyBorder="1" applyAlignment="1" applyProtection="1">
      <alignment horizontal="center" vertical="center"/>
      <protection locked="0"/>
    </xf>
    <xf numFmtId="0" fontId="10" fillId="4" borderId="80" xfId="0" applyFont="1" applyFill="1" applyBorder="1" applyAlignment="1">
      <alignment horizontal="left" vertical="center"/>
    </xf>
    <xf numFmtId="0" fontId="10" fillId="4" borderId="81" xfId="0" applyFont="1" applyFill="1" applyBorder="1" applyAlignment="1">
      <alignment horizontal="left" vertical="center"/>
    </xf>
    <xf numFmtId="0" fontId="18" fillId="2" borderId="77" xfId="0" applyFont="1" applyFill="1" applyBorder="1" applyAlignment="1">
      <alignment horizontal="left" vertical="center" wrapText="1"/>
    </xf>
    <xf numFmtId="0" fontId="18" fillId="2" borderId="62" xfId="0" applyFont="1" applyFill="1" applyBorder="1" applyAlignment="1">
      <alignment horizontal="left" vertical="center" wrapText="1"/>
    </xf>
    <xf numFmtId="0" fontId="18" fillId="2" borderId="63" xfId="0" applyFont="1" applyFill="1" applyBorder="1" applyAlignment="1">
      <alignment horizontal="left" vertical="center" wrapText="1"/>
    </xf>
    <xf numFmtId="0" fontId="10" fillId="2" borderId="69" xfId="0" applyFont="1" applyFill="1" applyBorder="1" applyAlignment="1">
      <alignment horizontal="center"/>
    </xf>
    <xf numFmtId="0" fontId="10" fillId="2" borderId="70" xfId="0" applyFont="1" applyFill="1" applyBorder="1" applyAlignment="1">
      <alignment horizontal="center"/>
    </xf>
    <xf numFmtId="0" fontId="10" fillId="2" borderId="8" xfId="0" applyFont="1" applyFill="1" applyBorder="1" applyAlignment="1">
      <alignment horizontal="center"/>
    </xf>
    <xf numFmtId="0" fontId="10" fillId="2" borderId="12" xfId="0" applyFont="1" applyFill="1" applyBorder="1" applyAlignment="1">
      <alignment horizontal="center"/>
    </xf>
    <xf numFmtId="0" fontId="8" fillId="2" borderId="78" xfId="1" applyNumberFormat="1" applyFont="1" applyFill="1" applyBorder="1" applyAlignment="1" applyProtection="1">
      <alignment horizontal="left" vertical="center" wrapText="1"/>
      <protection locked="0"/>
    </xf>
    <xf numFmtId="0" fontId="8" fillId="2" borderId="79" xfId="1" applyNumberFormat="1" applyFont="1" applyFill="1" applyBorder="1" applyAlignment="1" applyProtection="1">
      <alignment horizontal="left" vertical="center" wrapText="1"/>
      <protection locked="0"/>
    </xf>
    <xf numFmtId="0" fontId="8" fillId="2" borderId="67" xfId="1" applyNumberFormat="1" applyFont="1" applyFill="1" applyBorder="1" applyAlignment="1" applyProtection="1">
      <alignment horizontal="left" vertical="center" wrapText="1"/>
      <protection locked="0"/>
    </xf>
    <xf numFmtId="0" fontId="8" fillId="2" borderId="68" xfId="1" applyNumberFormat="1" applyFont="1" applyFill="1" applyBorder="1" applyAlignment="1" applyProtection="1">
      <alignment horizontal="left" vertical="center" wrapText="1"/>
      <protection locked="0"/>
    </xf>
    <xf numFmtId="0" fontId="8" fillId="2" borderId="56" xfId="1" applyNumberFormat="1" applyFont="1" applyFill="1" applyBorder="1" applyAlignment="1" applyProtection="1">
      <alignment horizontal="left" vertical="center" wrapText="1"/>
      <protection locked="0"/>
    </xf>
    <xf numFmtId="0" fontId="8" fillId="2" borderId="23" xfId="1" applyNumberFormat="1" applyFont="1" applyFill="1" applyBorder="1" applyAlignment="1" applyProtection="1">
      <alignment horizontal="left" vertical="center" wrapText="1"/>
      <protection locked="0"/>
    </xf>
    <xf numFmtId="0" fontId="8" fillId="2" borderId="57" xfId="1" applyNumberFormat="1" applyFont="1" applyFill="1" applyBorder="1" applyAlignment="1" applyProtection="1">
      <alignment horizontal="left" vertical="center" wrapText="1"/>
      <protection locked="0"/>
    </xf>
    <xf numFmtId="0" fontId="10" fillId="2" borderId="31" xfId="0" applyFont="1" applyFill="1" applyBorder="1" applyAlignment="1">
      <alignment horizontal="left" wrapText="1"/>
    </xf>
    <xf numFmtId="0" fontId="10" fillId="2" borderId="0" xfId="0" applyFont="1" applyFill="1" applyBorder="1" applyAlignment="1">
      <alignment horizontal="left" wrapText="1"/>
    </xf>
    <xf numFmtId="0" fontId="10" fillId="2" borderId="31" xfId="0" applyFont="1" applyFill="1" applyBorder="1" applyAlignment="1">
      <alignment horizontal="left" vertical="center" wrapText="1"/>
    </xf>
    <xf numFmtId="0" fontId="10" fillId="2" borderId="0" xfId="0" applyFont="1" applyFill="1" applyBorder="1" applyAlignment="1">
      <alignment horizontal="left" vertical="center" wrapText="1"/>
    </xf>
    <xf numFmtId="0" fontId="12" fillId="2" borderId="31"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32" xfId="0" applyFont="1" applyFill="1" applyBorder="1" applyAlignment="1">
      <alignment horizontal="left" vertical="top" wrapText="1"/>
    </xf>
    <xf numFmtId="0" fontId="8" fillId="2" borderId="44" xfId="1" applyNumberFormat="1" applyFont="1" applyFill="1" applyBorder="1" applyAlignment="1" applyProtection="1">
      <alignment horizontal="left" vertical="center" wrapText="1"/>
      <protection locked="0"/>
    </xf>
    <xf numFmtId="0" fontId="8" fillId="2" borderId="2" xfId="1" applyNumberFormat="1" applyFont="1" applyFill="1" applyBorder="1" applyAlignment="1" applyProtection="1">
      <alignment horizontal="left" vertical="center" wrapText="1"/>
      <protection locked="0"/>
    </xf>
    <xf numFmtId="0" fontId="8" fillId="2" borderId="45" xfId="1" applyNumberFormat="1" applyFont="1" applyFill="1" applyBorder="1" applyAlignment="1" applyProtection="1">
      <alignment horizontal="left" vertical="center" wrapText="1"/>
      <protection locked="0"/>
    </xf>
    <xf numFmtId="0" fontId="10" fillId="2" borderId="32" xfId="0" applyFont="1" applyFill="1" applyBorder="1" applyAlignment="1">
      <alignment horizontal="left" vertical="center" wrapText="1"/>
    </xf>
    <xf numFmtId="0" fontId="10" fillId="2" borderId="44" xfId="0" applyFont="1" applyFill="1" applyBorder="1" applyAlignment="1" applyProtection="1">
      <alignment horizontal="center" vertical="center" wrapText="1"/>
      <protection locked="0"/>
    </xf>
    <xf numFmtId="0" fontId="10" fillId="2" borderId="1" xfId="0" applyFont="1" applyFill="1" applyBorder="1" applyAlignment="1" applyProtection="1">
      <alignment horizontal="center" vertical="center" wrapText="1"/>
      <protection locked="0"/>
    </xf>
    <xf numFmtId="0" fontId="18" fillId="2" borderId="2" xfId="0" applyFont="1" applyFill="1" applyBorder="1" applyAlignment="1" applyProtection="1">
      <alignment horizontal="left" vertical="center" wrapText="1"/>
      <protection locked="0"/>
    </xf>
    <xf numFmtId="0" fontId="18" fillId="2" borderId="45" xfId="0" applyFont="1" applyFill="1" applyBorder="1" applyAlignment="1" applyProtection="1">
      <alignment horizontal="left" vertical="center" wrapText="1"/>
      <protection locked="0"/>
    </xf>
    <xf numFmtId="0" fontId="10" fillId="2" borderId="5" xfId="0" applyFont="1" applyFill="1" applyBorder="1" applyAlignment="1">
      <alignment horizontal="left" vertical="center"/>
    </xf>
    <xf numFmtId="0" fontId="8" fillId="2" borderId="5" xfId="0" applyFont="1" applyFill="1" applyBorder="1" applyAlignment="1" applyProtection="1">
      <alignment horizontal="left" vertical="top" wrapText="1"/>
      <protection locked="0"/>
    </xf>
    <xf numFmtId="0" fontId="8" fillId="2" borderId="38" xfId="0" applyFont="1" applyFill="1" applyBorder="1" applyAlignment="1" applyProtection="1">
      <alignment horizontal="left" vertical="top" wrapText="1"/>
      <protection locked="0"/>
    </xf>
    <xf numFmtId="0" fontId="10" fillId="2" borderId="32" xfId="0" applyFont="1" applyFill="1" applyBorder="1" applyAlignment="1">
      <alignment horizontal="left" wrapText="1"/>
    </xf>
    <xf numFmtId="0" fontId="13" fillId="2" borderId="31" xfId="0" applyFont="1" applyFill="1" applyBorder="1" applyAlignment="1">
      <alignment horizontal="left" vertical="top" wrapText="1"/>
    </xf>
    <xf numFmtId="0" fontId="13" fillId="2" borderId="0" xfId="0" applyFont="1" applyFill="1" applyBorder="1" applyAlignment="1">
      <alignment horizontal="left" vertical="top" wrapText="1"/>
    </xf>
    <xf numFmtId="0" fontId="13" fillId="2" borderId="32" xfId="0" applyFont="1" applyFill="1" applyBorder="1" applyAlignment="1">
      <alignment horizontal="left" vertical="top" wrapText="1"/>
    </xf>
    <xf numFmtId="0" fontId="10" fillId="2" borderId="37" xfId="0" applyFont="1" applyFill="1" applyBorder="1" applyAlignment="1">
      <alignment horizontal="left" wrapText="1"/>
    </xf>
    <xf numFmtId="0" fontId="10" fillId="2" borderId="5" xfId="0" applyFont="1" applyFill="1" applyBorder="1" applyAlignment="1">
      <alignment horizontal="left" wrapText="1"/>
    </xf>
    <xf numFmtId="0" fontId="8" fillId="4" borderId="37" xfId="0" applyFont="1" applyFill="1" applyBorder="1" applyAlignment="1">
      <alignment horizontal="left" wrapText="1"/>
    </xf>
    <xf numFmtId="0" fontId="8" fillId="4" borderId="5" xfId="0" applyFont="1" applyFill="1" applyBorder="1" applyAlignment="1">
      <alignment horizontal="left" wrapText="1"/>
    </xf>
    <xf numFmtId="0" fontId="3" fillId="2" borderId="44" xfId="0" applyFont="1" applyFill="1" applyBorder="1" applyAlignment="1">
      <alignment horizontal="left" vertical="center" wrapText="1" indent="3"/>
    </xf>
    <xf numFmtId="0" fontId="3" fillId="2" borderId="1" xfId="0" applyFont="1" applyFill="1" applyBorder="1" applyAlignment="1">
      <alignment horizontal="left" vertical="center" wrapText="1" indent="3"/>
    </xf>
    <xf numFmtId="0" fontId="8" fillId="2" borderId="37" xfId="0" applyFont="1" applyFill="1" applyBorder="1" applyAlignment="1">
      <alignment horizontal="left" wrapText="1"/>
    </xf>
    <xf numFmtId="0" fontId="8" fillId="2" borderId="5" xfId="0" applyFont="1" applyFill="1" applyBorder="1" applyAlignment="1">
      <alignment horizontal="left" wrapText="1"/>
    </xf>
    <xf numFmtId="165" fontId="8" fillId="2" borderId="44" xfId="1" applyNumberFormat="1" applyFont="1" applyFill="1" applyBorder="1" applyAlignment="1">
      <alignment horizontal="left"/>
    </xf>
    <xf numFmtId="165" fontId="8" fillId="2" borderId="1" xfId="1" applyNumberFormat="1" applyFont="1" applyFill="1" applyBorder="1" applyAlignment="1">
      <alignment horizontal="left"/>
    </xf>
    <xf numFmtId="0" fontId="10" fillId="2" borderId="58" xfId="0" applyFont="1" applyFill="1" applyBorder="1" applyAlignment="1">
      <alignment horizontal="left" wrapText="1"/>
    </xf>
    <xf numFmtId="0" fontId="10" fillId="2" borderId="6" xfId="0" applyFont="1" applyFill="1" applyBorder="1" applyAlignment="1">
      <alignment horizontal="left" wrapText="1"/>
    </xf>
    <xf numFmtId="165" fontId="10" fillId="2" borderId="50" xfId="1" applyNumberFormat="1" applyFont="1" applyFill="1" applyBorder="1" applyAlignment="1">
      <alignment horizontal="left"/>
    </xf>
    <xf numFmtId="165" fontId="10" fillId="2" borderId="22" xfId="1" applyNumberFormat="1" applyFont="1" applyFill="1" applyBorder="1" applyAlignment="1">
      <alignment horizontal="left"/>
    </xf>
    <xf numFmtId="0" fontId="10" fillId="2" borderId="31" xfId="0" applyFont="1" applyFill="1" applyBorder="1" applyAlignment="1">
      <alignment horizontal="left" vertical="top" wrapText="1"/>
    </xf>
    <xf numFmtId="0" fontId="10" fillId="2" borderId="0" xfId="0" applyFont="1" applyFill="1" applyBorder="1" applyAlignment="1">
      <alignment horizontal="left" vertical="top" wrapText="1"/>
    </xf>
    <xf numFmtId="0" fontId="10" fillId="2" borderId="32" xfId="0" applyFont="1" applyFill="1" applyBorder="1" applyAlignment="1">
      <alignment horizontal="left" vertical="top" wrapText="1"/>
    </xf>
    <xf numFmtId="164" fontId="8" fillId="2" borderId="3" xfId="2" applyNumberFormat="1" applyFont="1" applyFill="1" applyBorder="1" applyAlignment="1" applyProtection="1">
      <alignment horizontal="center"/>
      <protection locked="0"/>
    </xf>
    <xf numFmtId="164" fontId="8" fillId="2" borderId="1" xfId="2" applyNumberFormat="1" applyFont="1" applyFill="1" applyBorder="1" applyAlignment="1" applyProtection="1">
      <alignment horizontal="center"/>
      <protection locked="0"/>
    </xf>
    <xf numFmtId="0" fontId="10" fillId="2" borderId="37" xfId="0" applyFont="1" applyFill="1" applyBorder="1" applyAlignment="1">
      <alignment horizontal="left"/>
    </xf>
    <xf numFmtId="0" fontId="10" fillId="2" borderId="5" xfId="0" applyFont="1" applyFill="1" applyBorder="1" applyAlignment="1">
      <alignment horizontal="left"/>
    </xf>
    <xf numFmtId="165" fontId="8" fillId="2" borderId="37" xfId="1" applyNumberFormat="1" applyFont="1" applyFill="1" applyBorder="1" applyAlignment="1">
      <alignment horizontal="left"/>
    </xf>
    <xf numFmtId="165" fontId="8" fillId="2" borderId="5" xfId="1" applyNumberFormat="1" applyFont="1" applyFill="1" applyBorder="1" applyAlignment="1">
      <alignment horizontal="left"/>
    </xf>
    <xf numFmtId="165" fontId="8" fillId="2" borderId="37" xfId="1" applyNumberFormat="1" applyFont="1" applyFill="1" applyBorder="1" applyAlignment="1">
      <alignment horizontal="left" wrapText="1"/>
    </xf>
    <xf numFmtId="165" fontId="8" fillId="2" borderId="5" xfId="1" applyNumberFormat="1" applyFont="1" applyFill="1" applyBorder="1" applyAlignment="1">
      <alignment horizontal="left" wrapText="1"/>
    </xf>
    <xf numFmtId="0" fontId="8" fillId="2" borderId="37" xfId="0" applyFont="1" applyFill="1" applyBorder="1" applyAlignment="1">
      <alignment horizontal="left"/>
    </xf>
    <xf numFmtId="0" fontId="8" fillId="2" borderId="5" xfId="0" applyFont="1" applyFill="1" applyBorder="1" applyAlignment="1">
      <alignment horizontal="left"/>
    </xf>
    <xf numFmtId="0" fontId="10" fillId="2" borderId="46" xfId="0" applyFont="1" applyFill="1" applyBorder="1" applyAlignment="1">
      <alignment horizontal="left"/>
    </xf>
    <xf numFmtId="0" fontId="10" fillId="2" borderId="4" xfId="0" applyFont="1" applyFill="1" applyBorder="1" applyAlignment="1">
      <alignment horizontal="left"/>
    </xf>
    <xf numFmtId="165" fontId="8" fillId="2" borderId="39" xfId="1" applyNumberFormat="1" applyFont="1" applyFill="1" applyBorder="1" applyAlignment="1">
      <alignment horizontal="left"/>
    </xf>
    <xf numFmtId="165" fontId="8" fillId="2" borderId="13" xfId="1" applyNumberFormat="1" applyFont="1" applyFill="1" applyBorder="1" applyAlignment="1">
      <alignment horizontal="left"/>
    </xf>
    <xf numFmtId="0" fontId="21" fillId="2" borderId="21" xfId="0" applyFont="1" applyFill="1" applyBorder="1" applyAlignment="1" applyProtection="1">
      <alignment horizontal="center" vertical="center"/>
      <protection locked="0"/>
    </xf>
    <xf numFmtId="0" fontId="21" fillId="2" borderId="30" xfId="0" applyFont="1" applyFill="1" applyBorder="1" applyAlignment="1" applyProtection="1">
      <alignment horizontal="center" vertical="center"/>
      <protection locked="0"/>
    </xf>
    <xf numFmtId="0" fontId="0" fillId="0" borderId="32" xfId="0" applyBorder="1" applyAlignment="1"/>
    <xf numFmtId="0" fontId="0" fillId="0" borderId="18" xfId="0" applyBorder="1" applyAlignment="1"/>
    <xf numFmtId="0" fontId="0" fillId="0" borderId="34" xfId="0" applyBorder="1" applyAlignment="1"/>
    <xf numFmtId="164" fontId="30" fillId="2" borderId="64" xfId="0" applyNumberFormat="1" applyFont="1" applyFill="1" applyBorder="1" applyAlignment="1" applyProtection="1">
      <alignment horizontal="center" vertical="center" wrapText="1"/>
      <protection locked="0"/>
    </xf>
    <xf numFmtId="0" fontId="30" fillId="2" borderId="5" xfId="0" applyNumberFormat="1" applyFont="1" applyFill="1" applyBorder="1" applyAlignment="1" applyProtection="1">
      <alignment horizontal="center" vertical="center" wrapText="1"/>
      <protection locked="0"/>
    </xf>
    <xf numFmtId="0" fontId="30" fillId="2" borderId="65" xfId="0" applyNumberFormat="1" applyFont="1" applyFill="1" applyBorder="1" applyAlignment="1" applyProtection="1">
      <alignment horizontal="center" vertical="center" wrapText="1"/>
      <protection locked="0"/>
    </xf>
    <xf numFmtId="0" fontId="30" fillId="2" borderId="75" xfId="0" applyNumberFormat="1" applyFont="1" applyFill="1" applyBorder="1" applyAlignment="1" applyProtection="1">
      <alignment horizontal="center" vertical="center" wrapText="1"/>
      <protection locked="0"/>
    </xf>
    <xf numFmtId="0" fontId="30" fillId="2" borderId="6" xfId="0" applyNumberFormat="1" applyFont="1" applyFill="1" applyBorder="1" applyAlignment="1" applyProtection="1">
      <alignment horizontal="center" vertical="center" wrapText="1"/>
      <protection locked="0"/>
    </xf>
    <xf numFmtId="0" fontId="30" fillId="2" borderId="76" xfId="0" applyNumberFormat="1" applyFont="1" applyFill="1" applyBorder="1" applyAlignment="1" applyProtection="1">
      <alignment horizontal="center" vertical="center" wrapText="1"/>
      <protection locked="0"/>
    </xf>
    <xf numFmtId="0" fontId="8" fillId="2" borderId="27" xfId="1" applyNumberFormat="1" applyFont="1" applyFill="1" applyBorder="1" applyAlignment="1" applyProtection="1">
      <alignment horizontal="left" vertical="center" wrapText="1"/>
      <protection locked="0"/>
    </xf>
    <xf numFmtId="0" fontId="8" fillId="2" borderId="43" xfId="1" applyNumberFormat="1" applyFont="1" applyFill="1" applyBorder="1" applyAlignment="1" applyProtection="1">
      <alignment horizontal="left" vertical="center" wrapText="1"/>
      <protection locked="0"/>
    </xf>
    <xf numFmtId="0" fontId="8" fillId="5" borderId="37" xfId="0" applyFont="1" applyFill="1" applyBorder="1" applyAlignment="1">
      <alignment horizontal="left" wrapText="1"/>
    </xf>
    <xf numFmtId="0" fontId="8" fillId="5" borderId="5" xfId="0" applyFont="1" applyFill="1" applyBorder="1" applyAlignment="1">
      <alignment horizontal="left" wrapText="1"/>
    </xf>
    <xf numFmtId="0" fontId="30" fillId="4" borderId="61" xfId="0" applyFont="1" applyFill="1" applyBorder="1" applyAlignment="1">
      <alignment horizontal="center"/>
    </xf>
    <xf numFmtId="0" fontId="30" fillId="4" borderId="62" xfId="0" applyFont="1" applyFill="1" applyBorder="1" applyAlignment="1">
      <alignment horizontal="center"/>
    </xf>
    <xf numFmtId="0" fontId="30" fillId="4" borderId="63" xfId="0" applyFont="1" applyFill="1" applyBorder="1" applyAlignment="1">
      <alignment horizontal="center"/>
    </xf>
    <xf numFmtId="0" fontId="10" fillId="4" borderId="101" xfId="0" applyFont="1" applyFill="1" applyBorder="1" applyAlignment="1">
      <alignment horizontal="left" vertical="center"/>
    </xf>
    <xf numFmtId="0" fontId="10" fillId="4" borderId="102" xfId="0" applyFont="1" applyFill="1" applyBorder="1" applyAlignment="1">
      <alignment horizontal="left" vertical="center"/>
    </xf>
    <xf numFmtId="0" fontId="8" fillId="2" borderId="94" xfId="1" applyNumberFormat="1" applyFont="1" applyFill="1" applyBorder="1" applyAlignment="1" applyProtection="1">
      <alignment horizontal="left" vertical="center" wrapText="1"/>
      <protection locked="0"/>
    </xf>
    <xf numFmtId="0" fontId="8" fillId="2" borderId="22" xfId="1" applyNumberFormat="1" applyFont="1" applyFill="1" applyBorder="1" applyAlignment="1" applyProtection="1">
      <alignment horizontal="left" vertical="center" wrapText="1"/>
      <protection locked="0"/>
    </xf>
    <xf numFmtId="0" fontId="8" fillId="2" borderId="95" xfId="1" applyNumberFormat="1" applyFont="1" applyFill="1" applyBorder="1" applyAlignment="1" applyProtection="1">
      <alignment horizontal="left" vertical="center" wrapText="1"/>
      <protection locked="0"/>
    </xf>
    <xf numFmtId="167" fontId="18" fillId="2" borderId="100" xfId="0" applyNumberFormat="1" applyFont="1" applyFill="1" applyBorder="1" applyAlignment="1" applyProtection="1">
      <alignment horizontal="center" vertical="center"/>
      <protection locked="0"/>
    </xf>
    <xf numFmtId="167" fontId="18" fillId="2" borderId="31" xfId="0" applyNumberFormat="1" applyFont="1" applyFill="1" applyBorder="1" applyAlignment="1" applyProtection="1">
      <alignment horizontal="center" vertical="center"/>
      <protection locked="0"/>
    </xf>
    <xf numFmtId="0" fontId="18" fillId="2" borderId="88" xfId="0" applyFont="1" applyFill="1" applyBorder="1" applyAlignment="1">
      <alignment horizontal="left" vertical="center" wrapText="1"/>
    </xf>
    <xf numFmtId="0" fontId="18" fillId="2" borderId="103" xfId="0" applyFont="1" applyFill="1" applyBorder="1" applyAlignment="1">
      <alignment horizontal="left" vertical="center" wrapText="1"/>
    </xf>
    <xf numFmtId="0" fontId="18" fillId="2" borderId="104" xfId="0" applyFont="1" applyFill="1" applyBorder="1" applyAlignment="1">
      <alignment horizontal="left" vertical="center" wrapText="1"/>
    </xf>
    <xf numFmtId="0" fontId="8" fillId="2" borderId="42" xfId="1" applyNumberFormat="1" applyFont="1" applyFill="1" applyBorder="1" applyAlignment="1" applyProtection="1">
      <alignment horizontal="left" vertical="center" wrapText="1"/>
      <protection locked="0"/>
    </xf>
    <xf numFmtId="165" fontId="8" fillId="2" borderId="91" xfId="1" applyNumberFormat="1" applyFont="1" applyFill="1" applyBorder="1" applyAlignment="1">
      <alignment horizontal="left"/>
    </xf>
    <xf numFmtId="165" fontId="8" fillId="2" borderId="8" xfId="1" applyNumberFormat="1" applyFont="1" applyFill="1" applyBorder="1" applyAlignment="1">
      <alignment horizontal="left"/>
    </xf>
    <xf numFmtId="165" fontId="10" fillId="2" borderId="46" xfId="1" applyNumberFormat="1" applyFont="1" applyFill="1" applyBorder="1" applyAlignment="1">
      <alignment horizontal="left"/>
    </xf>
    <xf numFmtId="165" fontId="10" fillId="2" borderId="4" xfId="1" applyNumberFormat="1" applyFont="1" applyFill="1" applyBorder="1" applyAlignment="1">
      <alignment horizontal="left"/>
    </xf>
    <xf numFmtId="0" fontId="10" fillId="2" borderId="97" xfId="0" applyFont="1" applyFill="1" applyBorder="1" applyAlignment="1">
      <alignment horizontal="center"/>
    </xf>
    <xf numFmtId="0" fontId="8" fillId="2" borderId="37" xfId="0" applyNumberFormat="1" applyFont="1" applyFill="1" applyBorder="1" applyAlignment="1" applyProtection="1">
      <alignment horizontal="center" vertical="center" wrapText="1"/>
      <protection locked="0"/>
    </xf>
    <xf numFmtId="0" fontId="8" fillId="2" borderId="98" xfId="0" applyNumberFormat="1" applyFont="1" applyFill="1" applyBorder="1" applyAlignment="1" applyProtection="1">
      <alignment horizontal="center" vertical="center" wrapText="1"/>
      <protection locked="0"/>
    </xf>
    <xf numFmtId="0" fontId="8" fillId="2" borderId="31" xfId="0" applyFont="1" applyFill="1" applyBorder="1" applyAlignment="1">
      <alignment horizontal="center" vertical="center" wrapText="1"/>
    </xf>
    <xf numFmtId="0" fontId="10" fillId="2" borderId="59" xfId="0" applyFont="1" applyFill="1" applyBorder="1" applyAlignment="1">
      <alignment horizontal="center" vertical="center" wrapText="1"/>
    </xf>
    <xf numFmtId="0" fontId="8" fillId="2" borderId="82" xfId="0" applyFont="1" applyFill="1" applyBorder="1" applyAlignment="1">
      <alignment horizontal="center" vertical="center" wrapText="1"/>
    </xf>
    <xf numFmtId="0" fontId="21" fillId="4" borderId="7" xfId="0" applyFont="1" applyFill="1" applyBorder="1" applyAlignment="1">
      <alignment horizontal="center"/>
    </xf>
    <xf numFmtId="0" fontId="21" fillId="4" borderId="0" xfId="0" applyFont="1" applyFill="1" applyBorder="1" applyAlignment="1">
      <alignment horizontal="center"/>
    </xf>
    <xf numFmtId="0" fontId="21" fillId="4" borderId="19" xfId="0" applyFont="1" applyFill="1" applyBorder="1" applyAlignment="1">
      <alignment horizontal="center"/>
    </xf>
    <xf numFmtId="0" fontId="22" fillId="4" borderId="21" xfId="0" applyFont="1" applyFill="1" applyBorder="1" applyAlignment="1">
      <alignment horizontal="center"/>
    </xf>
    <xf numFmtId="0" fontId="22" fillId="4" borderId="20" xfId="0" applyFont="1" applyFill="1" applyBorder="1" applyAlignment="1">
      <alignment horizontal="center"/>
    </xf>
    <xf numFmtId="0" fontId="22" fillId="4" borderId="83" xfId="0" applyFont="1" applyFill="1" applyBorder="1" applyAlignment="1">
      <alignment horizontal="center"/>
    </xf>
    <xf numFmtId="0" fontId="8" fillId="4" borderId="18" xfId="0" applyFont="1" applyFill="1" applyBorder="1" applyAlignment="1">
      <alignment horizontal="center"/>
    </xf>
    <xf numFmtId="0" fontId="21" fillId="4" borderId="17" xfId="0" applyFont="1" applyFill="1" applyBorder="1" applyAlignment="1">
      <alignment horizontal="center"/>
    </xf>
    <xf numFmtId="0" fontId="21" fillId="4" borderId="16" xfId="0" applyFont="1" applyFill="1" applyBorder="1" applyAlignment="1">
      <alignment horizontal="center"/>
    </xf>
    <xf numFmtId="0" fontId="10" fillId="2" borderId="96" xfId="0" applyFont="1" applyFill="1" applyBorder="1" applyAlignment="1">
      <alignment horizontal="center"/>
    </xf>
    <xf numFmtId="0" fontId="10" fillId="2" borderId="50" xfId="0" applyFont="1" applyFill="1" applyBorder="1" applyAlignment="1">
      <alignment horizontal="left"/>
    </xf>
    <xf numFmtId="0" fontId="10" fillId="2" borderId="22" xfId="0" applyFont="1" applyFill="1" applyBorder="1" applyAlignment="1">
      <alignment horizontal="left"/>
    </xf>
    <xf numFmtId="0" fontId="10" fillId="4" borderId="61" xfId="0" applyFont="1" applyFill="1" applyBorder="1" applyAlignment="1">
      <alignment horizontal="center"/>
    </xf>
    <xf numFmtId="0" fontId="10" fillId="4" borderId="62" xfId="0" applyFont="1" applyFill="1" applyBorder="1" applyAlignment="1">
      <alignment horizontal="center"/>
    </xf>
    <xf numFmtId="0" fontId="10" fillId="4" borderId="63" xfId="0" applyFont="1" applyFill="1" applyBorder="1" applyAlignment="1">
      <alignment horizontal="center"/>
    </xf>
    <xf numFmtId="164" fontId="10" fillId="2" borderId="64" xfId="0" applyNumberFormat="1" applyFont="1" applyFill="1" applyBorder="1" applyAlignment="1" applyProtection="1">
      <alignment horizontal="center" vertical="center" wrapText="1"/>
      <protection locked="0"/>
    </xf>
    <xf numFmtId="0" fontId="10" fillId="2" borderId="5" xfId="0" applyNumberFormat="1" applyFont="1" applyFill="1" applyBorder="1" applyAlignment="1" applyProtection="1">
      <alignment horizontal="center" vertical="center" wrapText="1"/>
      <protection locked="0"/>
    </xf>
    <xf numFmtId="0" fontId="10" fillId="2" borderId="65" xfId="0" applyNumberFormat="1" applyFont="1" applyFill="1" applyBorder="1" applyAlignment="1" applyProtection="1">
      <alignment horizontal="center" vertical="center" wrapText="1"/>
      <protection locked="0"/>
    </xf>
    <xf numFmtId="0" fontId="10" fillId="2" borderId="75" xfId="0" applyNumberFormat="1" applyFont="1" applyFill="1" applyBorder="1" applyAlignment="1" applyProtection="1">
      <alignment horizontal="center" vertical="center" wrapText="1"/>
      <protection locked="0"/>
    </xf>
    <xf numFmtId="0" fontId="10" fillId="2" borderId="6" xfId="0" applyNumberFormat="1" applyFont="1" applyFill="1" applyBorder="1" applyAlignment="1" applyProtection="1">
      <alignment horizontal="center" vertical="center" wrapText="1"/>
      <protection locked="0"/>
    </xf>
    <xf numFmtId="0" fontId="10" fillId="2" borderId="76" xfId="0" applyNumberFormat="1" applyFont="1" applyFill="1" applyBorder="1" applyAlignment="1" applyProtection="1">
      <alignment horizontal="center" vertical="center" wrapText="1"/>
      <protection locked="0"/>
    </xf>
    <xf numFmtId="164" fontId="29" fillId="2" borderId="64" xfId="0" applyNumberFormat="1" applyFont="1" applyFill="1" applyBorder="1" applyAlignment="1" applyProtection="1">
      <alignment horizontal="center" vertical="center" wrapText="1"/>
      <protection locked="0"/>
    </xf>
    <xf numFmtId="0" fontId="29" fillId="2" borderId="5" xfId="0" applyNumberFormat="1" applyFont="1" applyFill="1" applyBorder="1" applyAlignment="1" applyProtection="1">
      <alignment horizontal="center" vertical="center" wrapText="1"/>
      <protection locked="0"/>
    </xf>
    <xf numFmtId="0" fontId="29" fillId="2" borderId="65" xfId="0" applyNumberFormat="1" applyFont="1" applyFill="1" applyBorder="1" applyAlignment="1" applyProtection="1">
      <alignment horizontal="center" vertical="center" wrapText="1"/>
      <protection locked="0"/>
    </xf>
    <xf numFmtId="0" fontId="29" fillId="2" borderId="75" xfId="0" applyNumberFormat="1" applyFont="1" applyFill="1" applyBorder="1" applyAlignment="1" applyProtection="1">
      <alignment horizontal="center" vertical="center" wrapText="1"/>
      <protection locked="0"/>
    </xf>
    <xf numFmtId="0" fontId="29" fillId="2" borderId="6" xfId="0" applyNumberFormat="1" applyFont="1" applyFill="1" applyBorder="1" applyAlignment="1" applyProtection="1">
      <alignment horizontal="center" vertical="center" wrapText="1"/>
      <protection locked="0"/>
    </xf>
    <xf numFmtId="0" fontId="29" fillId="2" borderId="76" xfId="0" applyNumberFormat="1" applyFont="1" applyFill="1" applyBorder="1" applyAlignment="1" applyProtection="1">
      <alignment horizontal="center" vertical="center" wrapText="1"/>
      <protection locked="0"/>
    </xf>
    <xf numFmtId="0" fontId="29" fillId="4" borderId="61" xfId="0" applyFont="1" applyFill="1" applyBorder="1" applyAlignment="1">
      <alignment horizontal="center"/>
    </xf>
    <xf numFmtId="0" fontId="29" fillId="4" borderId="62" xfId="0" applyFont="1" applyFill="1" applyBorder="1" applyAlignment="1">
      <alignment horizontal="center"/>
    </xf>
    <xf numFmtId="0" fontId="29" fillId="4" borderId="63" xfId="0" applyFont="1" applyFill="1" applyBorder="1" applyAlignment="1">
      <alignment horizontal="center"/>
    </xf>
    <xf numFmtId="0" fontId="10" fillId="3" borderId="61" xfId="0" applyFont="1" applyFill="1" applyBorder="1" applyAlignment="1">
      <alignment horizontal="center"/>
    </xf>
    <xf numFmtId="0" fontId="10" fillId="3" borderId="62" xfId="0" applyFont="1" applyFill="1" applyBorder="1" applyAlignment="1">
      <alignment horizontal="center"/>
    </xf>
    <xf numFmtId="0" fontId="10" fillId="3" borderId="63" xfId="0" applyFont="1" applyFill="1" applyBorder="1" applyAlignment="1">
      <alignment horizontal="center"/>
    </xf>
  </cellXfs>
  <cellStyles count="10">
    <cellStyle name="Comma" xfId="1" builtinId="3"/>
    <cellStyle name="Currency" xfId="2" builtinId="4"/>
    <cellStyle name="Currency 2" xfId="4"/>
    <cellStyle name="Currency 2 2" xfId="5"/>
    <cellStyle name="Hyperlink 2" xfId="6"/>
    <cellStyle name="Normal" xfId="0" builtinId="0"/>
    <cellStyle name="Normal 2" xfId="7"/>
    <cellStyle name="Normal 2 2" xfId="8"/>
    <cellStyle name="Normal 3" xfId="9"/>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21" lockText="1"/>
</file>

<file path=xl/ctrlProps/ctrlProp100.xml><?xml version="1.0" encoding="utf-8"?>
<formControlPr xmlns="http://schemas.microsoft.com/office/spreadsheetml/2009/9/main" objectType="CheckBox" checked="Checked" fmlaLink="$X$104" lockText="1"/>
</file>

<file path=xl/ctrlProps/ctrlProp101.xml><?xml version="1.0" encoding="utf-8"?>
<formControlPr xmlns="http://schemas.microsoft.com/office/spreadsheetml/2009/9/main" objectType="CheckBox" fmlaLink="$X$36" lockText="1"/>
</file>

<file path=xl/ctrlProps/ctrlProp102.xml><?xml version="1.0" encoding="utf-8"?>
<formControlPr xmlns="http://schemas.microsoft.com/office/spreadsheetml/2009/9/main" objectType="CheckBox" fmlaLink="$X$35" lockText="1"/>
</file>

<file path=xl/ctrlProps/ctrlProp103.xml><?xml version="1.0" encoding="utf-8"?>
<formControlPr xmlns="http://schemas.microsoft.com/office/spreadsheetml/2009/9/main" objectType="CheckBox" checked="Checked" fmlaLink="$X$31" lockText="1"/>
</file>

<file path=xl/ctrlProps/ctrlProp104.xml><?xml version="1.0" encoding="utf-8"?>
<formControlPr xmlns="http://schemas.microsoft.com/office/spreadsheetml/2009/9/main" objectType="CheckBox" fmlaLink="$X$32" lockText="1"/>
</file>

<file path=xl/ctrlProps/ctrlProp105.xml><?xml version="1.0" encoding="utf-8"?>
<formControlPr xmlns="http://schemas.microsoft.com/office/spreadsheetml/2009/9/main" objectType="CheckBox" fmlaLink="$X$33" lockText="1"/>
</file>

<file path=xl/ctrlProps/ctrlProp106.xml><?xml version="1.0" encoding="utf-8"?>
<formControlPr xmlns="http://schemas.microsoft.com/office/spreadsheetml/2009/9/main" objectType="CheckBox" checked="Checked" fmlaLink="$X$29" lockText="1"/>
</file>

<file path=xl/ctrlProps/ctrlProp107.xml><?xml version="1.0" encoding="utf-8"?>
<formControlPr xmlns="http://schemas.microsoft.com/office/spreadsheetml/2009/9/main" objectType="CheckBox" fmlaLink="$X$25" lockText="1"/>
</file>

<file path=xl/ctrlProps/ctrlProp108.xml><?xml version="1.0" encoding="utf-8"?>
<formControlPr xmlns="http://schemas.microsoft.com/office/spreadsheetml/2009/9/main" objectType="CheckBox" checked="Checked" fmlaLink="$X$19" lockText="1"/>
</file>

<file path=xl/ctrlProps/ctrlProp109.xml><?xml version="1.0" encoding="utf-8"?>
<formControlPr xmlns="http://schemas.microsoft.com/office/spreadsheetml/2009/9/main" objectType="CheckBox" fmlaLink="$X$26" lockText="1"/>
</file>

<file path=xl/ctrlProps/ctrlProp11.xml><?xml version="1.0" encoding="utf-8"?>
<formControlPr xmlns="http://schemas.microsoft.com/office/spreadsheetml/2009/9/main" objectType="CheckBox" fmlaLink="$X$22" lockText="1"/>
</file>

<file path=xl/ctrlProps/ctrlProp110.xml><?xml version="1.0" encoding="utf-8"?>
<formControlPr xmlns="http://schemas.microsoft.com/office/spreadsheetml/2009/9/main" objectType="CheckBox" fmlaLink="$X$21" lockText="1"/>
</file>

<file path=xl/ctrlProps/ctrlProp111.xml><?xml version="1.0" encoding="utf-8"?>
<formControlPr xmlns="http://schemas.microsoft.com/office/spreadsheetml/2009/9/main" objectType="CheckBox" fmlaLink="$X$22" lockText="1"/>
</file>

<file path=xl/ctrlProps/ctrlProp112.xml><?xml version="1.0" encoding="utf-8"?>
<formControlPr xmlns="http://schemas.microsoft.com/office/spreadsheetml/2009/9/main" objectType="CheckBox" fmlaLink="$X$27" lockText="1"/>
</file>

<file path=xl/ctrlProps/ctrlProp113.xml><?xml version="1.0" encoding="utf-8"?>
<formControlPr xmlns="http://schemas.microsoft.com/office/spreadsheetml/2009/9/main" objectType="CheckBox" fmlaLink="$X$24" lockText="1"/>
</file>

<file path=xl/ctrlProps/ctrlProp114.xml><?xml version="1.0" encoding="utf-8"?>
<formControlPr xmlns="http://schemas.microsoft.com/office/spreadsheetml/2009/9/main" objectType="CheckBox" fmlaLink="$X$20" lockText="1"/>
</file>

<file path=xl/ctrlProps/ctrlProp115.xml><?xml version="1.0" encoding="utf-8"?>
<formControlPr xmlns="http://schemas.microsoft.com/office/spreadsheetml/2009/9/main" objectType="CheckBox" fmlaLink="$X$23" lockText="1"/>
</file>

<file path=xl/ctrlProps/ctrlProp116.xml><?xml version="1.0" encoding="utf-8"?>
<formControlPr xmlns="http://schemas.microsoft.com/office/spreadsheetml/2009/9/main" objectType="CheckBox" fmlaLink="$X$30" lockText="1"/>
</file>

<file path=xl/ctrlProps/ctrlProp117.xml><?xml version="1.0" encoding="utf-8"?>
<formControlPr xmlns="http://schemas.microsoft.com/office/spreadsheetml/2009/9/main" objectType="CheckBox" fmlaLink="$X$41" lockText="1"/>
</file>

<file path=xl/ctrlProps/ctrlProp118.xml><?xml version="1.0" encoding="utf-8"?>
<formControlPr xmlns="http://schemas.microsoft.com/office/spreadsheetml/2009/9/main" objectType="CheckBox" checked="Checked" fmlaLink="$X$42" lockText="1"/>
</file>

<file path=xl/ctrlProps/ctrlProp119.xml><?xml version="1.0" encoding="utf-8"?>
<formControlPr xmlns="http://schemas.microsoft.com/office/spreadsheetml/2009/9/main" objectType="CheckBox" fmlaLink="$X$105" lockText="1"/>
</file>

<file path=xl/ctrlProps/ctrlProp12.xml><?xml version="1.0" encoding="utf-8"?>
<formControlPr xmlns="http://schemas.microsoft.com/office/spreadsheetml/2009/9/main" objectType="CheckBox" fmlaLink="$X$27" lockText="1"/>
</file>

<file path=xl/ctrlProps/ctrlProp120.xml><?xml version="1.0" encoding="utf-8"?>
<formControlPr xmlns="http://schemas.microsoft.com/office/spreadsheetml/2009/9/main" objectType="CheckBox" checked="Checked" fmlaLink="$X$104" lockText="1"/>
</file>

<file path=xl/ctrlProps/ctrlProp121.xml><?xml version="1.0" encoding="utf-8"?>
<formControlPr xmlns="http://schemas.microsoft.com/office/spreadsheetml/2009/9/main" objectType="CheckBox" fmlaLink="$X$36" lockText="1"/>
</file>

<file path=xl/ctrlProps/ctrlProp122.xml><?xml version="1.0" encoding="utf-8"?>
<formControlPr xmlns="http://schemas.microsoft.com/office/spreadsheetml/2009/9/main" objectType="CheckBox" fmlaLink="$X$35" lockText="1"/>
</file>

<file path=xl/ctrlProps/ctrlProp123.xml><?xml version="1.0" encoding="utf-8"?>
<formControlPr xmlns="http://schemas.microsoft.com/office/spreadsheetml/2009/9/main" objectType="CheckBox" checked="Checked" fmlaLink="$X$31" lockText="1"/>
</file>

<file path=xl/ctrlProps/ctrlProp124.xml><?xml version="1.0" encoding="utf-8"?>
<formControlPr xmlns="http://schemas.microsoft.com/office/spreadsheetml/2009/9/main" objectType="CheckBox" fmlaLink="$X$32" lockText="1"/>
</file>

<file path=xl/ctrlProps/ctrlProp125.xml><?xml version="1.0" encoding="utf-8"?>
<formControlPr xmlns="http://schemas.microsoft.com/office/spreadsheetml/2009/9/main" objectType="CheckBox" fmlaLink="$X$33" lockText="1"/>
</file>

<file path=xl/ctrlProps/ctrlProp126.xml><?xml version="1.0" encoding="utf-8"?>
<formControlPr xmlns="http://schemas.microsoft.com/office/spreadsheetml/2009/9/main" objectType="CheckBox" checked="Checked" fmlaLink="$X$29" lockText="1"/>
</file>

<file path=xl/ctrlProps/ctrlProp127.xml><?xml version="1.0" encoding="utf-8"?>
<formControlPr xmlns="http://schemas.microsoft.com/office/spreadsheetml/2009/9/main" objectType="CheckBox" fmlaLink="$X$25" lockText="1"/>
</file>

<file path=xl/ctrlProps/ctrlProp128.xml><?xml version="1.0" encoding="utf-8"?>
<formControlPr xmlns="http://schemas.microsoft.com/office/spreadsheetml/2009/9/main" objectType="CheckBox" checked="Checked" fmlaLink="$X$19" lockText="1"/>
</file>

<file path=xl/ctrlProps/ctrlProp129.xml><?xml version="1.0" encoding="utf-8"?>
<formControlPr xmlns="http://schemas.microsoft.com/office/spreadsheetml/2009/9/main" objectType="CheckBox" fmlaLink="$X$26" lockText="1"/>
</file>

<file path=xl/ctrlProps/ctrlProp13.xml><?xml version="1.0" encoding="utf-8"?>
<formControlPr xmlns="http://schemas.microsoft.com/office/spreadsheetml/2009/9/main" objectType="CheckBox" fmlaLink="$X$24" lockText="1"/>
</file>

<file path=xl/ctrlProps/ctrlProp130.xml><?xml version="1.0" encoding="utf-8"?>
<formControlPr xmlns="http://schemas.microsoft.com/office/spreadsheetml/2009/9/main" objectType="CheckBox" fmlaLink="$X$21" lockText="1"/>
</file>

<file path=xl/ctrlProps/ctrlProp131.xml><?xml version="1.0" encoding="utf-8"?>
<formControlPr xmlns="http://schemas.microsoft.com/office/spreadsheetml/2009/9/main" objectType="CheckBox" fmlaLink="$X$22" lockText="1"/>
</file>

<file path=xl/ctrlProps/ctrlProp132.xml><?xml version="1.0" encoding="utf-8"?>
<formControlPr xmlns="http://schemas.microsoft.com/office/spreadsheetml/2009/9/main" objectType="CheckBox" fmlaLink="$X$27" lockText="1"/>
</file>

<file path=xl/ctrlProps/ctrlProp133.xml><?xml version="1.0" encoding="utf-8"?>
<formControlPr xmlns="http://schemas.microsoft.com/office/spreadsheetml/2009/9/main" objectType="CheckBox" fmlaLink="$X$24" lockText="1"/>
</file>

<file path=xl/ctrlProps/ctrlProp134.xml><?xml version="1.0" encoding="utf-8"?>
<formControlPr xmlns="http://schemas.microsoft.com/office/spreadsheetml/2009/9/main" objectType="CheckBox" fmlaLink="$X$20" lockText="1"/>
</file>

<file path=xl/ctrlProps/ctrlProp135.xml><?xml version="1.0" encoding="utf-8"?>
<formControlPr xmlns="http://schemas.microsoft.com/office/spreadsheetml/2009/9/main" objectType="CheckBox" fmlaLink="$X$23" lockText="1"/>
</file>

<file path=xl/ctrlProps/ctrlProp136.xml><?xml version="1.0" encoding="utf-8"?>
<formControlPr xmlns="http://schemas.microsoft.com/office/spreadsheetml/2009/9/main" objectType="CheckBox" fmlaLink="$X$30" lockText="1"/>
</file>

<file path=xl/ctrlProps/ctrlProp137.xml><?xml version="1.0" encoding="utf-8"?>
<formControlPr xmlns="http://schemas.microsoft.com/office/spreadsheetml/2009/9/main" objectType="CheckBox" fmlaLink="$X$41" lockText="1"/>
</file>

<file path=xl/ctrlProps/ctrlProp138.xml><?xml version="1.0" encoding="utf-8"?>
<formControlPr xmlns="http://schemas.microsoft.com/office/spreadsheetml/2009/9/main" objectType="CheckBox" checked="Checked" fmlaLink="$X$42" lockText="1"/>
</file>

<file path=xl/ctrlProps/ctrlProp139.xml><?xml version="1.0" encoding="utf-8"?>
<formControlPr xmlns="http://schemas.microsoft.com/office/spreadsheetml/2009/9/main" objectType="CheckBox" fmlaLink="$X$105" lockText="1"/>
</file>

<file path=xl/ctrlProps/ctrlProp14.xml><?xml version="1.0" encoding="utf-8"?>
<formControlPr xmlns="http://schemas.microsoft.com/office/spreadsheetml/2009/9/main" objectType="CheckBox" fmlaLink="$X$20" lockText="1"/>
</file>

<file path=xl/ctrlProps/ctrlProp140.xml><?xml version="1.0" encoding="utf-8"?>
<formControlPr xmlns="http://schemas.microsoft.com/office/spreadsheetml/2009/9/main" objectType="CheckBox" checked="Checked" fmlaLink="$X$104" lockText="1"/>
</file>

<file path=xl/ctrlProps/ctrlProp141.xml><?xml version="1.0" encoding="utf-8"?>
<formControlPr xmlns="http://schemas.microsoft.com/office/spreadsheetml/2009/9/main" objectType="CheckBox" fmlaLink="$X$36" lockText="1"/>
</file>

<file path=xl/ctrlProps/ctrlProp142.xml><?xml version="1.0" encoding="utf-8"?>
<formControlPr xmlns="http://schemas.microsoft.com/office/spreadsheetml/2009/9/main" objectType="CheckBox" fmlaLink="$X$35" lockText="1"/>
</file>

<file path=xl/ctrlProps/ctrlProp143.xml><?xml version="1.0" encoding="utf-8"?>
<formControlPr xmlns="http://schemas.microsoft.com/office/spreadsheetml/2009/9/main" objectType="CheckBox" checked="Checked" fmlaLink="$X$31" lockText="1"/>
</file>

<file path=xl/ctrlProps/ctrlProp144.xml><?xml version="1.0" encoding="utf-8"?>
<formControlPr xmlns="http://schemas.microsoft.com/office/spreadsheetml/2009/9/main" objectType="CheckBox" fmlaLink="$X$32" lockText="1"/>
</file>

<file path=xl/ctrlProps/ctrlProp145.xml><?xml version="1.0" encoding="utf-8"?>
<formControlPr xmlns="http://schemas.microsoft.com/office/spreadsheetml/2009/9/main" objectType="CheckBox" fmlaLink="$X$33" lockText="1"/>
</file>

<file path=xl/ctrlProps/ctrlProp146.xml><?xml version="1.0" encoding="utf-8"?>
<formControlPr xmlns="http://schemas.microsoft.com/office/spreadsheetml/2009/9/main" objectType="CheckBox" checked="Checked" fmlaLink="$X$29" lockText="1"/>
</file>

<file path=xl/ctrlProps/ctrlProp147.xml><?xml version="1.0" encoding="utf-8"?>
<formControlPr xmlns="http://schemas.microsoft.com/office/spreadsheetml/2009/9/main" objectType="CheckBox" fmlaLink="$X$25" lockText="1"/>
</file>

<file path=xl/ctrlProps/ctrlProp148.xml><?xml version="1.0" encoding="utf-8"?>
<formControlPr xmlns="http://schemas.microsoft.com/office/spreadsheetml/2009/9/main" objectType="CheckBox" checked="Checked" fmlaLink="$X$19" lockText="1"/>
</file>

<file path=xl/ctrlProps/ctrlProp149.xml><?xml version="1.0" encoding="utf-8"?>
<formControlPr xmlns="http://schemas.microsoft.com/office/spreadsheetml/2009/9/main" objectType="CheckBox" fmlaLink="$X$26" lockText="1"/>
</file>

<file path=xl/ctrlProps/ctrlProp15.xml><?xml version="1.0" encoding="utf-8"?>
<formControlPr xmlns="http://schemas.microsoft.com/office/spreadsheetml/2009/9/main" objectType="CheckBox" fmlaLink="$X$23" lockText="1"/>
</file>

<file path=xl/ctrlProps/ctrlProp150.xml><?xml version="1.0" encoding="utf-8"?>
<formControlPr xmlns="http://schemas.microsoft.com/office/spreadsheetml/2009/9/main" objectType="CheckBox" fmlaLink="$X$21" lockText="1"/>
</file>

<file path=xl/ctrlProps/ctrlProp151.xml><?xml version="1.0" encoding="utf-8"?>
<formControlPr xmlns="http://schemas.microsoft.com/office/spreadsheetml/2009/9/main" objectType="CheckBox" fmlaLink="$X$22" lockText="1"/>
</file>

<file path=xl/ctrlProps/ctrlProp152.xml><?xml version="1.0" encoding="utf-8"?>
<formControlPr xmlns="http://schemas.microsoft.com/office/spreadsheetml/2009/9/main" objectType="CheckBox" fmlaLink="$X$27" lockText="1"/>
</file>

<file path=xl/ctrlProps/ctrlProp153.xml><?xml version="1.0" encoding="utf-8"?>
<formControlPr xmlns="http://schemas.microsoft.com/office/spreadsheetml/2009/9/main" objectType="CheckBox" fmlaLink="$X$24" lockText="1"/>
</file>

<file path=xl/ctrlProps/ctrlProp154.xml><?xml version="1.0" encoding="utf-8"?>
<formControlPr xmlns="http://schemas.microsoft.com/office/spreadsheetml/2009/9/main" objectType="CheckBox" fmlaLink="$X$20" lockText="1"/>
</file>

<file path=xl/ctrlProps/ctrlProp155.xml><?xml version="1.0" encoding="utf-8"?>
<formControlPr xmlns="http://schemas.microsoft.com/office/spreadsheetml/2009/9/main" objectType="CheckBox" fmlaLink="$X$23" lockText="1"/>
</file>

<file path=xl/ctrlProps/ctrlProp156.xml><?xml version="1.0" encoding="utf-8"?>
<formControlPr xmlns="http://schemas.microsoft.com/office/spreadsheetml/2009/9/main" objectType="CheckBox" fmlaLink="$X$30" lockText="1"/>
</file>

<file path=xl/ctrlProps/ctrlProp157.xml><?xml version="1.0" encoding="utf-8"?>
<formControlPr xmlns="http://schemas.microsoft.com/office/spreadsheetml/2009/9/main" objectType="CheckBox" fmlaLink="$X$41" lockText="1"/>
</file>

<file path=xl/ctrlProps/ctrlProp158.xml><?xml version="1.0" encoding="utf-8"?>
<formControlPr xmlns="http://schemas.microsoft.com/office/spreadsheetml/2009/9/main" objectType="CheckBox" checked="Checked" fmlaLink="$X$42" lockText="1"/>
</file>

<file path=xl/ctrlProps/ctrlProp159.xml><?xml version="1.0" encoding="utf-8"?>
<formControlPr xmlns="http://schemas.microsoft.com/office/spreadsheetml/2009/9/main" objectType="CheckBox" fmlaLink="$X$105" lockText="1"/>
</file>

<file path=xl/ctrlProps/ctrlProp16.xml><?xml version="1.0" encoding="utf-8"?>
<formControlPr xmlns="http://schemas.microsoft.com/office/spreadsheetml/2009/9/main" objectType="CheckBox" fmlaLink="$X$30" lockText="1"/>
</file>

<file path=xl/ctrlProps/ctrlProp160.xml><?xml version="1.0" encoding="utf-8"?>
<formControlPr xmlns="http://schemas.microsoft.com/office/spreadsheetml/2009/9/main" objectType="CheckBox" checked="Checked" fmlaLink="$X$104" lockText="1"/>
</file>

<file path=xl/ctrlProps/ctrlProp161.xml><?xml version="1.0" encoding="utf-8"?>
<formControlPr xmlns="http://schemas.microsoft.com/office/spreadsheetml/2009/9/main" objectType="CheckBox" fmlaLink="$X$36" lockText="1"/>
</file>

<file path=xl/ctrlProps/ctrlProp162.xml><?xml version="1.0" encoding="utf-8"?>
<formControlPr xmlns="http://schemas.microsoft.com/office/spreadsheetml/2009/9/main" objectType="CheckBox" fmlaLink="$X$35" lockText="1"/>
</file>

<file path=xl/ctrlProps/ctrlProp163.xml><?xml version="1.0" encoding="utf-8"?>
<formControlPr xmlns="http://schemas.microsoft.com/office/spreadsheetml/2009/9/main" objectType="CheckBox" checked="Checked" fmlaLink="$X$31" lockText="1"/>
</file>

<file path=xl/ctrlProps/ctrlProp164.xml><?xml version="1.0" encoding="utf-8"?>
<formControlPr xmlns="http://schemas.microsoft.com/office/spreadsheetml/2009/9/main" objectType="CheckBox" fmlaLink="$X$32" lockText="1"/>
</file>

<file path=xl/ctrlProps/ctrlProp165.xml><?xml version="1.0" encoding="utf-8"?>
<formControlPr xmlns="http://schemas.microsoft.com/office/spreadsheetml/2009/9/main" objectType="CheckBox" fmlaLink="$X$33" lockText="1"/>
</file>

<file path=xl/ctrlProps/ctrlProp166.xml><?xml version="1.0" encoding="utf-8"?>
<formControlPr xmlns="http://schemas.microsoft.com/office/spreadsheetml/2009/9/main" objectType="CheckBox" checked="Checked" fmlaLink="$X$29" lockText="1"/>
</file>

<file path=xl/ctrlProps/ctrlProp167.xml><?xml version="1.0" encoding="utf-8"?>
<formControlPr xmlns="http://schemas.microsoft.com/office/spreadsheetml/2009/9/main" objectType="CheckBox" fmlaLink="$X$25" lockText="1"/>
</file>

<file path=xl/ctrlProps/ctrlProp168.xml><?xml version="1.0" encoding="utf-8"?>
<formControlPr xmlns="http://schemas.microsoft.com/office/spreadsheetml/2009/9/main" objectType="CheckBox" checked="Checked" fmlaLink="$X$19" lockText="1"/>
</file>

<file path=xl/ctrlProps/ctrlProp169.xml><?xml version="1.0" encoding="utf-8"?>
<formControlPr xmlns="http://schemas.microsoft.com/office/spreadsheetml/2009/9/main" objectType="CheckBox" fmlaLink="$X$26" lockText="1"/>
</file>

<file path=xl/ctrlProps/ctrlProp17.xml><?xml version="1.0" encoding="utf-8"?>
<formControlPr xmlns="http://schemas.microsoft.com/office/spreadsheetml/2009/9/main" objectType="CheckBox" checked="Checked" fmlaLink="$X$41" lockText="1"/>
</file>

<file path=xl/ctrlProps/ctrlProp170.xml><?xml version="1.0" encoding="utf-8"?>
<formControlPr xmlns="http://schemas.microsoft.com/office/spreadsheetml/2009/9/main" objectType="CheckBox" fmlaLink="$X$21" lockText="1"/>
</file>

<file path=xl/ctrlProps/ctrlProp171.xml><?xml version="1.0" encoding="utf-8"?>
<formControlPr xmlns="http://schemas.microsoft.com/office/spreadsheetml/2009/9/main" objectType="CheckBox" fmlaLink="$X$22" lockText="1"/>
</file>

<file path=xl/ctrlProps/ctrlProp172.xml><?xml version="1.0" encoding="utf-8"?>
<formControlPr xmlns="http://schemas.microsoft.com/office/spreadsheetml/2009/9/main" objectType="CheckBox" fmlaLink="$X$27" lockText="1"/>
</file>

<file path=xl/ctrlProps/ctrlProp173.xml><?xml version="1.0" encoding="utf-8"?>
<formControlPr xmlns="http://schemas.microsoft.com/office/spreadsheetml/2009/9/main" objectType="CheckBox" fmlaLink="$X$24" lockText="1"/>
</file>

<file path=xl/ctrlProps/ctrlProp174.xml><?xml version="1.0" encoding="utf-8"?>
<formControlPr xmlns="http://schemas.microsoft.com/office/spreadsheetml/2009/9/main" objectType="CheckBox" fmlaLink="$X$20" lockText="1"/>
</file>

<file path=xl/ctrlProps/ctrlProp175.xml><?xml version="1.0" encoding="utf-8"?>
<formControlPr xmlns="http://schemas.microsoft.com/office/spreadsheetml/2009/9/main" objectType="CheckBox" fmlaLink="$X$23" lockText="1"/>
</file>

<file path=xl/ctrlProps/ctrlProp176.xml><?xml version="1.0" encoding="utf-8"?>
<formControlPr xmlns="http://schemas.microsoft.com/office/spreadsheetml/2009/9/main" objectType="CheckBox" fmlaLink="$X$30" lockText="1"/>
</file>

<file path=xl/ctrlProps/ctrlProp177.xml><?xml version="1.0" encoding="utf-8"?>
<formControlPr xmlns="http://schemas.microsoft.com/office/spreadsheetml/2009/9/main" objectType="CheckBox" fmlaLink="$X$41" lockText="1"/>
</file>

<file path=xl/ctrlProps/ctrlProp178.xml><?xml version="1.0" encoding="utf-8"?>
<formControlPr xmlns="http://schemas.microsoft.com/office/spreadsheetml/2009/9/main" objectType="CheckBox" checked="Checked" fmlaLink="$X$42" lockText="1"/>
</file>

<file path=xl/ctrlProps/ctrlProp179.xml><?xml version="1.0" encoding="utf-8"?>
<formControlPr xmlns="http://schemas.microsoft.com/office/spreadsheetml/2009/9/main" objectType="CheckBox" fmlaLink="$X$105" lockText="1"/>
</file>

<file path=xl/ctrlProps/ctrlProp18.xml><?xml version="1.0" encoding="utf-8"?>
<formControlPr xmlns="http://schemas.microsoft.com/office/spreadsheetml/2009/9/main" objectType="CheckBox" checked="Checked" fmlaLink="$X$42" lockText="1"/>
</file>

<file path=xl/ctrlProps/ctrlProp180.xml><?xml version="1.0" encoding="utf-8"?>
<formControlPr xmlns="http://schemas.microsoft.com/office/spreadsheetml/2009/9/main" objectType="CheckBox" checked="Checked" fmlaLink="$X$104" lockText="1"/>
</file>

<file path=xl/ctrlProps/ctrlProp19.xml><?xml version="1.0" encoding="utf-8"?>
<formControlPr xmlns="http://schemas.microsoft.com/office/spreadsheetml/2009/9/main" objectType="CheckBox" fmlaLink="$X$105"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checked="Checked" fmlaLink="$X$104" lockText="1"/>
</file>

<file path=xl/ctrlProps/ctrlProp21.xml><?xml version="1.0" encoding="utf-8"?>
<formControlPr xmlns="http://schemas.microsoft.com/office/spreadsheetml/2009/9/main" objectType="CheckBox" fmlaLink="$X$36" lockText="1"/>
</file>

<file path=xl/ctrlProps/ctrlProp22.xml><?xml version="1.0" encoding="utf-8"?>
<formControlPr xmlns="http://schemas.microsoft.com/office/spreadsheetml/2009/9/main" objectType="CheckBox" fmlaLink="$X$35" lockText="1"/>
</file>

<file path=xl/ctrlProps/ctrlProp23.xml><?xml version="1.0" encoding="utf-8"?>
<formControlPr xmlns="http://schemas.microsoft.com/office/spreadsheetml/2009/9/main" objectType="CheckBox" checked="Checked" fmlaLink="$X$31" lockText="1"/>
</file>

<file path=xl/ctrlProps/ctrlProp24.xml><?xml version="1.0" encoding="utf-8"?>
<formControlPr xmlns="http://schemas.microsoft.com/office/spreadsheetml/2009/9/main" objectType="CheckBox" fmlaLink="$X$32" lockText="1"/>
</file>

<file path=xl/ctrlProps/ctrlProp25.xml><?xml version="1.0" encoding="utf-8"?>
<formControlPr xmlns="http://schemas.microsoft.com/office/spreadsheetml/2009/9/main" objectType="CheckBox" fmlaLink="$X$33" lockText="1"/>
</file>

<file path=xl/ctrlProps/ctrlProp26.xml><?xml version="1.0" encoding="utf-8"?>
<formControlPr xmlns="http://schemas.microsoft.com/office/spreadsheetml/2009/9/main" objectType="CheckBox" checked="Checked" fmlaLink="$X$29" lockText="1"/>
</file>

<file path=xl/ctrlProps/ctrlProp27.xml><?xml version="1.0" encoding="utf-8"?>
<formControlPr xmlns="http://schemas.microsoft.com/office/spreadsheetml/2009/9/main" objectType="CheckBox" fmlaLink="$X$25" lockText="1"/>
</file>

<file path=xl/ctrlProps/ctrlProp28.xml><?xml version="1.0" encoding="utf-8"?>
<formControlPr xmlns="http://schemas.microsoft.com/office/spreadsheetml/2009/9/main" objectType="CheckBox" checked="Checked" fmlaLink="$X$19" lockText="1"/>
</file>

<file path=xl/ctrlProps/ctrlProp29.xml><?xml version="1.0" encoding="utf-8"?>
<formControlPr xmlns="http://schemas.microsoft.com/office/spreadsheetml/2009/9/main" objectType="CheckBox" fmlaLink="$X$26" lockText="1"/>
</file>

<file path=xl/ctrlProps/ctrlProp3.xml><?xml version="1.0" encoding="utf-8"?>
<formControlPr xmlns="http://schemas.microsoft.com/office/spreadsheetml/2009/9/main" objectType="CheckBox" checked="Checked" fmlaLink="$X$31" lockText="1"/>
</file>

<file path=xl/ctrlProps/ctrlProp30.xml><?xml version="1.0" encoding="utf-8"?>
<formControlPr xmlns="http://schemas.microsoft.com/office/spreadsheetml/2009/9/main" objectType="CheckBox" fmlaLink="$X$21" lockText="1"/>
</file>

<file path=xl/ctrlProps/ctrlProp31.xml><?xml version="1.0" encoding="utf-8"?>
<formControlPr xmlns="http://schemas.microsoft.com/office/spreadsheetml/2009/9/main" objectType="CheckBox" fmlaLink="$X$22" lockText="1"/>
</file>

<file path=xl/ctrlProps/ctrlProp32.xml><?xml version="1.0" encoding="utf-8"?>
<formControlPr xmlns="http://schemas.microsoft.com/office/spreadsheetml/2009/9/main" objectType="CheckBox" fmlaLink="$X$27" lockText="1"/>
</file>

<file path=xl/ctrlProps/ctrlProp33.xml><?xml version="1.0" encoding="utf-8"?>
<formControlPr xmlns="http://schemas.microsoft.com/office/spreadsheetml/2009/9/main" objectType="CheckBox" fmlaLink="$X$24" lockText="1"/>
</file>

<file path=xl/ctrlProps/ctrlProp34.xml><?xml version="1.0" encoding="utf-8"?>
<formControlPr xmlns="http://schemas.microsoft.com/office/spreadsheetml/2009/9/main" objectType="CheckBox" fmlaLink="$X$20" lockText="1"/>
</file>

<file path=xl/ctrlProps/ctrlProp35.xml><?xml version="1.0" encoding="utf-8"?>
<formControlPr xmlns="http://schemas.microsoft.com/office/spreadsheetml/2009/9/main" objectType="CheckBox" fmlaLink="$X$23" lockText="1"/>
</file>

<file path=xl/ctrlProps/ctrlProp36.xml><?xml version="1.0" encoding="utf-8"?>
<formControlPr xmlns="http://schemas.microsoft.com/office/spreadsheetml/2009/9/main" objectType="CheckBox" fmlaLink="$X$30" lockText="1"/>
</file>

<file path=xl/ctrlProps/ctrlProp37.xml><?xml version="1.0" encoding="utf-8"?>
<formControlPr xmlns="http://schemas.microsoft.com/office/spreadsheetml/2009/9/main" objectType="CheckBox" fmlaLink="$X$41" lockText="1"/>
</file>

<file path=xl/ctrlProps/ctrlProp38.xml><?xml version="1.0" encoding="utf-8"?>
<formControlPr xmlns="http://schemas.microsoft.com/office/spreadsheetml/2009/9/main" objectType="CheckBox" checked="Checked" fmlaLink="$X$42" lockText="1"/>
</file>

<file path=xl/ctrlProps/ctrlProp39.xml><?xml version="1.0" encoding="utf-8"?>
<formControlPr xmlns="http://schemas.microsoft.com/office/spreadsheetml/2009/9/main" objectType="CheckBox" fmlaLink="$X$105" lockText="1"/>
</file>

<file path=xl/ctrlProps/ctrlProp4.xml><?xml version="1.0" encoding="utf-8"?>
<formControlPr xmlns="http://schemas.microsoft.com/office/spreadsheetml/2009/9/main" objectType="CheckBox" fmlaLink="$X$32" lockText="1"/>
</file>

<file path=xl/ctrlProps/ctrlProp40.xml><?xml version="1.0" encoding="utf-8"?>
<formControlPr xmlns="http://schemas.microsoft.com/office/spreadsheetml/2009/9/main" objectType="CheckBox" checked="Checked" fmlaLink="$X$104" lockText="1"/>
</file>

<file path=xl/ctrlProps/ctrlProp41.xml><?xml version="1.0" encoding="utf-8"?>
<formControlPr xmlns="http://schemas.microsoft.com/office/spreadsheetml/2009/9/main" objectType="CheckBox" fmlaLink="$X$36" lockText="1"/>
</file>

<file path=xl/ctrlProps/ctrlProp42.xml><?xml version="1.0" encoding="utf-8"?>
<formControlPr xmlns="http://schemas.microsoft.com/office/spreadsheetml/2009/9/main" objectType="CheckBox" fmlaLink="$X$35" lockText="1"/>
</file>

<file path=xl/ctrlProps/ctrlProp43.xml><?xml version="1.0" encoding="utf-8"?>
<formControlPr xmlns="http://schemas.microsoft.com/office/spreadsheetml/2009/9/main" objectType="CheckBox" checked="Checked" fmlaLink="$X$31" lockText="1"/>
</file>

<file path=xl/ctrlProps/ctrlProp44.xml><?xml version="1.0" encoding="utf-8"?>
<formControlPr xmlns="http://schemas.microsoft.com/office/spreadsheetml/2009/9/main" objectType="CheckBox" fmlaLink="$X$32" lockText="1"/>
</file>

<file path=xl/ctrlProps/ctrlProp45.xml><?xml version="1.0" encoding="utf-8"?>
<formControlPr xmlns="http://schemas.microsoft.com/office/spreadsheetml/2009/9/main" objectType="CheckBox" fmlaLink="$X$33" lockText="1"/>
</file>

<file path=xl/ctrlProps/ctrlProp46.xml><?xml version="1.0" encoding="utf-8"?>
<formControlPr xmlns="http://schemas.microsoft.com/office/spreadsheetml/2009/9/main" objectType="CheckBox" checked="Checked" fmlaLink="$X$29" lockText="1"/>
</file>

<file path=xl/ctrlProps/ctrlProp47.xml><?xml version="1.0" encoding="utf-8"?>
<formControlPr xmlns="http://schemas.microsoft.com/office/spreadsheetml/2009/9/main" objectType="CheckBox" fmlaLink="$X$25" lockText="1"/>
</file>

<file path=xl/ctrlProps/ctrlProp48.xml><?xml version="1.0" encoding="utf-8"?>
<formControlPr xmlns="http://schemas.microsoft.com/office/spreadsheetml/2009/9/main" objectType="CheckBox" checked="Checked" fmlaLink="$X$19" lockText="1"/>
</file>

<file path=xl/ctrlProps/ctrlProp49.xml><?xml version="1.0" encoding="utf-8"?>
<formControlPr xmlns="http://schemas.microsoft.com/office/spreadsheetml/2009/9/main" objectType="CheckBox" fmlaLink="$X$26" lockText="1"/>
</file>

<file path=xl/ctrlProps/ctrlProp5.xml><?xml version="1.0" encoding="utf-8"?>
<formControlPr xmlns="http://schemas.microsoft.com/office/spreadsheetml/2009/9/main" objectType="CheckBox" fmlaLink="$X$33" lockText="1"/>
</file>

<file path=xl/ctrlProps/ctrlProp50.xml><?xml version="1.0" encoding="utf-8"?>
<formControlPr xmlns="http://schemas.microsoft.com/office/spreadsheetml/2009/9/main" objectType="CheckBox" fmlaLink="$X$21" lockText="1"/>
</file>

<file path=xl/ctrlProps/ctrlProp51.xml><?xml version="1.0" encoding="utf-8"?>
<formControlPr xmlns="http://schemas.microsoft.com/office/spreadsheetml/2009/9/main" objectType="CheckBox" fmlaLink="$X$22" lockText="1"/>
</file>

<file path=xl/ctrlProps/ctrlProp52.xml><?xml version="1.0" encoding="utf-8"?>
<formControlPr xmlns="http://schemas.microsoft.com/office/spreadsheetml/2009/9/main" objectType="CheckBox" fmlaLink="$X$27" lockText="1"/>
</file>

<file path=xl/ctrlProps/ctrlProp53.xml><?xml version="1.0" encoding="utf-8"?>
<formControlPr xmlns="http://schemas.microsoft.com/office/spreadsheetml/2009/9/main" objectType="CheckBox" fmlaLink="$X$24" lockText="1"/>
</file>

<file path=xl/ctrlProps/ctrlProp54.xml><?xml version="1.0" encoding="utf-8"?>
<formControlPr xmlns="http://schemas.microsoft.com/office/spreadsheetml/2009/9/main" objectType="CheckBox" fmlaLink="$X$20" lockText="1"/>
</file>

<file path=xl/ctrlProps/ctrlProp55.xml><?xml version="1.0" encoding="utf-8"?>
<formControlPr xmlns="http://schemas.microsoft.com/office/spreadsheetml/2009/9/main" objectType="CheckBox" fmlaLink="$X$23" lockText="1"/>
</file>

<file path=xl/ctrlProps/ctrlProp56.xml><?xml version="1.0" encoding="utf-8"?>
<formControlPr xmlns="http://schemas.microsoft.com/office/spreadsheetml/2009/9/main" objectType="CheckBox" checked="Checked" fmlaLink="$X$30" lockText="1"/>
</file>

<file path=xl/ctrlProps/ctrlProp57.xml><?xml version="1.0" encoding="utf-8"?>
<formControlPr xmlns="http://schemas.microsoft.com/office/spreadsheetml/2009/9/main" objectType="CheckBox" fmlaLink="$X$41" lockText="1"/>
</file>

<file path=xl/ctrlProps/ctrlProp58.xml><?xml version="1.0" encoding="utf-8"?>
<formControlPr xmlns="http://schemas.microsoft.com/office/spreadsheetml/2009/9/main" objectType="CheckBox" checked="Checked" fmlaLink="$X$42" lockText="1"/>
</file>

<file path=xl/ctrlProps/ctrlProp59.xml><?xml version="1.0" encoding="utf-8"?>
<formControlPr xmlns="http://schemas.microsoft.com/office/spreadsheetml/2009/9/main" objectType="CheckBox" fmlaLink="$X$105" lockText="1"/>
</file>

<file path=xl/ctrlProps/ctrlProp6.xml><?xml version="1.0" encoding="utf-8"?>
<formControlPr xmlns="http://schemas.microsoft.com/office/spreadsheetml/2009/9/main" objectType="CheckBox" checked="Checked" fmlaLink="$X$29" lockText="1"/>
</file>

<file path=xl/ctrlProps/ctrlProp60.xml><?xml version="1.0" encoding="utf-8"?>
<formControlPr xmlns="http://schemas.microsoft.com/office/spreadsheetml/2009/9/main" objectType="CheckBox" checked="Checked" fmlaLink="$X$104" lockText="1"/>
</file>

<file path=xl/ctrlProps/ctrlProp61.xml><?xml version="1.0" encoding="utf-8"?>
<formControlPr xmlns="http://schemas.microsoft.com/office/spreadsheetml/2009/9/main" objectType="CheckBox" fmlaLink="$X$36" lockText="1"/>
</file>

<file path=xl/ctrlProps/ctrlProp62.xml><?xml version="1.0" encoding="utf-8"?>
<formControlPr xmlns="http://schemas.microsoft.com/office/spreadsheetml/2009/9/main" objectType="CheckBox" fmlaLink="$X$35" lockText="1"/>
</file>

<file path=xl/ctrlProps/ctrlProp63.xml><?xml version="1.0" encoding="utf-8"?>
<formControlPr xmlns="http://schemas.microsoft.com/office/spreadsheetml/2009/9/main" objectType="CheckBox" checked="Checked" fmlaLink="$X$31" lockText="1"/>
</file>

<file path=xl/ctrlProps/ctrlProp64.xml><?xml version="1.0" encoding="utf-8"?>
<formControlPr xmlns="http://schemas.microsoft.com/office/spreadsheetml/2009/9/main" objectType="CheckBox" fmlaLink="$X$32" lockText="1"/>
</file>

<file path=xl/ctrlProps/ctrlProp65.xml><?xml version="1.0" encoding="utf-8"?>
<formControlPr xmlns="http://schemas.microsoft.com/office/spreadsheetml/2009/9/main" objectType="CheckBox" fmlaLink="$X$33" lockText="1"/>
</file>

<file path=xl/ctrlProps/ctrlProp66.xml><?xml version="1.0" encoding="utf-8"?>
<formControlPr xmlns="http://schemas.microsoft.com/office/spreadsheetml/2009/9/main" objectType="CheckBox" checked="Checked" fmlaLink="$X$29" lockText="1"/>
</file>

<file path=xl/ctrlProps/ctrlProp67.xml><?xml version="1.0" encoding="utf-8"?>
<formControlPr xmlns="http://schemas.microsoft.com/office/spreadsheetml/2009/9/main" objectType="CheckBox" fmlaLink="$X$25" lockText="1"/>
</file>

<file path=xl/ctrlProps/ctrlProp68.xml><?xml version="1.0" encoding="utf-8"?>
<formControlPr xmlns="http://schemas.microsoft.com/office/spreadsheetml/2009/9/main" objectType="CheckBox" checked="Checked" fmlaLink="$X$19" lockText="1"/>
</file>

<file path=xl/ctrlProps/ctrlProp69.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5" lockText="1"/>
</file>

<file path=xl/ctrlProps/ctrlProp70.xml><?xml version="1.0" encoding="utf-8"?>
<formControlPr xmlns="http://schemas.microsoft.com/office/spreadsheetml/2009/9/main" objectType="CheckBox" fmlaLink="$X$21" lockText="1"/>
</file>

<file path=xl/ctrlProps/ctrlProp71.xml><?xml version="1.0" encoding="utf-8"?>
<formControlPr xmlns="http://schemas.microsoft.com/office/spreadsheetml/2009/9/main" objectType="CheckBox" fmlaLink="$X$22" lockText="1"/>
</file>

<file path=xl/ctrlProps/ctrlProp72.xml><?xml version="1.0" encoding="utf-8"?>
<formControlPr xmlns="http://schemas.microsoft.com/office/spreadsheetml/2009/9/main" objectType="CheckBox" fmlaLink="$X$27" lockText="1"/>
</file>

<file path=xl/ctrlProps/ctrlProp73.xml><?xml version="1.0" encoding="utf-8"?>
<formControlPr xmlns="http://schemas.microsoft.com/office/spreadsheetml/2009/9/main" objectType="CheckBox" fmlaLink="$X$24" lockText="1"/>
</file>

<file path=xl/ctrlProps/ctrlProp74.xml><?xml version="1.0" encoding="utf-8"?>
<formControlPr xmlns="http://schemas.microsoft.com/office/spreadsheetml/2009/9/main" objectType="CheckBox" fmlaLink="$X$20" lockText="1"/>
</file>

<file path=xl/ctrlProps/ctrlProp75.xml><?xml version="1.0" encoding="utf-8"?>
<formControlPr xmlns="http://schemas.microsoft.com/office/spreadsheetml/2009/9/main" objectType="CheckBox" fmlaLink="$X$23" lockText="1"/>
</file>

<file path=xl/ctrlProps/ctrlProp76.xml><?xml version="1.0" encoding="utf-8"?>
<formControlPr xmlns="http://schemas.microsoft.com/office/spreadsheetml/2009/9/main" objectType="CheckBox" fmlaLink="$X$30" lockText="1"/>
</file>

<file path=xl/ctrlProps/ctrlProp77.xml><?xml version="1.0" encoding="utf-8"?>
<formControlPr xmlns="http://schemas.microsoft.com/office/spreadsheetml/2009/9/main" objectType="CheckBox" fmlaLink="$X$41" lockText="1"/>
</file>

<file path=xl/ctrlProps/ctrlProp78.xml><?xml version="1.0" encoding="utf-8"?>
<formControlPr xmlns="http://schemas.microsoft.com/office/spreadsheetml/2009/9/main" objectType="CheckBox" checked="Checked" fmlaLink="$X$42" lockText="1"/>
</file>

<file path=xl/ctrlProps/ctrlProp79.xml><?xml version="1.0" encoding="utf-8"?>
<formControlPr xmlns="http://schemas.microsoft.com/office/spreadsheetml/2009/9/main" objectType="CheckBox" fmlaLink="$X$105" lockText="1"/>
</file>

<file path=xl/ctrlProps/ctrlProp8.xml><?xml version="1.0" encoding="utf-8"?>
<formControlPr xmlns="http://schemas.microsoft.com/office/spreadsheetml/2009/9/main" objectType="CheckBox" checked="Checked" fmlaLink="$X$19" lockText="1"/>
</file>

<file path=xl/ctrlProps/ctrlProp80.xml><?xml version="1.0" encoding="utf-8"?>
<formControlPr xmlns="http://schemas.microsoft.com/office/spreadsheetml/2009/9/main" objectType="CheckBox" checked="Checked" fmlaLink="$X$104" lockText="1"/>
</file>

<file path=xl/ctrlProps/ctrlProp81.xml><?xml version="1.0" encoding="utf-8"?>
<formControlPr xmlns="http://schemas.microsoft.com/office/spreadsheetml/2009/9/main" objectType="CheckBox" fmlaLink="$X$36" lockText="1"/>
</file>

<file path=xl/ctrlProps/ctrlProp82.xml><?xml version="1.0" encoding="utf-8"?>
<formControlPr xmlns="http://schemas.microsoft.com/office/spreadsheetml/2009/9/main" objectType="CheckBox" fmlaLink="$X$35" lockText="1"/>
</file>

<file path=xl/ctrlProps/ctrlProp83.xml><?xml version="1.0" encoding="utf-8"?>
<formControlPr xmlns="http://schemas.microsoft.com/office/spreadsheetml/2009/9/main" objectType="CheckBox" checked="Checked" fmlaLink="$X$31" lockText="1"/>
</file>

<file path=xl/ctrlProps/ctrlProp84.xml><?xml version="1.0" encoding="utf-8"?>
<formControlPr xmlns="http://schemas.microsoft.com/office/spreadsheetml/2009/9/main" objectType="CheckBox" fmlaLink="$X$32" lockText="1"/>
</file>

<file path=xl/ctrlProps/ctrlProp85.xml><?xml version="1.0" encoding="utf-8"?>
<formControlPr xmlns="http://schemas.microsoft.com/office/spreadsheetml/2009/9/main" objectType="CheckBox" fmlaLink="$X$33" lockText="1"/>
</file>

<file path=xl/ctrlProps/ctrlProp86.xml><?xml version="1.0" encoding="utf-8"?>
<formControlPr xmlns="http://schemas.microsoft.com/office/spreadsheetml/2009/9/main" objectType="CheckBox" checked="Checked" fmlaLink="$X$29" lockText="1"/>
</file>

<file path=xl/ctrlProps/ctrlProp87.xml><?xml version="1.0" encoding="utf-8"?>
<formControlPr xmlns="http://schemas.microsoft.com/office/spreadsheetml/2009/9/main" objectType="CheckBox" fmlaLink="$X$25" lockText="1"/>
</file>

<file path=xl/ctrlProps/ctrlProp88.xml><?xml version="1.0" encoding="utf-8"?>
<formControlPr xmlns="http://schemas.microsoft.com/office/spreadsheetml/2009/9/main" objectType="CheckBox" checked="Checked" fmlaLink="$X$19" lockText="1"/>
</file>

<file path=xl/ctrlProps/ctrlProp89.xml><?xml version="1.0" encoding="utf-8"?>
<formControlPr xmlns="http://schemas.microsoft.com/office/spreadsheetml/2009/9/main" objectType="CheckBox" fmlaLink="$X$26" lockText="1"/>
</file>

<file path=xl/ctrlProps/ctrlProp9.xml><?xml version="1.0" encoding="utf-8"?>
<formControlPr xmlns="http://schemas.microsoft.com/office/spreadsheetml/2009/9/main" objectType="CheckBox" fmlaLink="$X$26" lockText="1"/>
</file>

<file path=xl/ctrlProps/ctrlProp90.xml><?xml version="1.0" encoding="utf-8"?>
<formControlPr xmlns="http://schemas.microsoft.com/office/spreadsheetml/2009/9/main" objectType="CheckBox" fmlaLink="$X$21" lockText="1"/>
</file>

<file path=xl/ctrlProps/ctrlProp91.xml><?xml version="1.0" encoding="utf-8"?>
<formControlPr xmlns="http://schemas.microsoft.com/office/spreadsheetml/2009/9/main" objectType="CheckBox" fmlaLink="$X$22" lockText="1"/>
</file>

<file path=xl/ctrlProps/ctrlProp92.xml><?xml version="1.0" encoding="utf-8"?>
<formControlPr xmlns="http://schemas.microsoft.com/office/spreadsheetml/2009/9/main" objectType="CheckBox" fmlaLink="$X$27" lockText="1"/>
</file>

<file path=xl/ctrlProps/ctrlProp93.xml><?xml version="1.0" encoding="utf-8"?>
<formControlPr xmlns="http://schemas.microsoft.com/office/spreadsheetml/2009/9/main" objectType="CheckBox" fmlaLink="$X$24" lockText="1"/>
</file>

<file path=xl/ctrlProps/ctrlProp94.xml><?xml version="1.0" encoding="utf-8"?>
<formControlPr xmlns="http://schemas.microsoft.com/office/spreadsheetml/2009/9/main" objectType="CheckBox" fmlaLink="$X$20" lockText="1"/>
</file>

<file path=xl/ctrlProps/ctrlProp95.xml><?xml version="1.0" encoding="utf-8"?>
<formControlPr xmlns="http://schemas.microsoft.com/office/spreadsheetml/2009/9/main" objectType="CheckBox" fmlaLink="$X$23" lockText="1"/>
</file>

<file path=xl/ctrlProps/ctrlProp96.xml><?xml version="1.0" encoding="utf-8"?>
<formControlPr xmlns="http://schemas.microsoft.com/office/spreadsheetml/2009/9/main" objectType="CheckBox" fmlaLink="$X$30" lockText="1"/>
</file>

<file path=xl/ctrlProps/ctrlProp97.xml><?xml version="1.0" encoding="utf-8"?>
<formControlPr xmlns="http://schemas.microsoft.com/office/spreadsheetml/2009/9/main" objectType="CheckBox" fmlaLink="$X$41" lockText="1"/>
</file>

<file path=xl/ctrlProps/ctrlProp98.xml><?xml version="1.0" encoding="utf-8"?>
<formControlPr xmlns="http://schemas.microsoft.com/office/spreadsheetml/2009/9/main" objectType="CheckBox" checked="Checked" fmlaLink="$X$42" lockText="1"/>
</file>

<file path=xl/ctrlProps/ctrlProp99.xml><?xml version="1.0" encoding="utf-8"?>
<formControlPr xmlns="http://schemas.microsoft.com/office/spreadsheetml/2009/9/main" objectType="CheckBox" fmlaLink="$X$105"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22</xdr:row>
          <xdr:rowOff>0</xdr:rowOff>
        </xdr:from>
        <xdr:to>
          <xdr:col>8</xdr:col>
          <xdr:colOff>15417</xdr:colOff>
          <xdr:row>35</xdr:row>
          <xdr:rowOff>165434</xdr:rowOff>
        </xdr:to>
        <xdr:grpSp>
          <xdr:nvGrpSpPr>
            <xdr:cNvPr id="2" name="Group 1"/>
            <xdr:cNvGrpSpPr/>
          </xdr:nvGrpSpPr>
          <xdr:grpSpPr>
            <a:xfrm>
              <a:off x="5071893" y="4112559"/>
              <a:ext cx="2608348" cy="165434"/>
              <a:chOff x="5533122" y="9125277"/>
              <a:chExt cx="2403089" cy="204227"/>
            </a:xfrm>
          </xdr:grpSpPr>
          <xdr:sp macro="" textlink="">
            <xdr:nvSpPr>
              <xdr:cNvPr id="9217" name="Check Box 1" hidden="1">
                <a:extLst>
                  <a:ext uri="{63B3BB69-23CF-44E3-9099-C40C66FF867C}">
                    <a14:compatExt spid="_x0000_s9217"/>
                  </a:ext>
                </a:extLst>
              </xdr:cNvPr>
              <xdr:cNvSpPr/>
            </xdr:nvSpPr>
            <xdr:spPr bwMode="auto">
              <a:xfrm>
                <a:off x="6831156" y="9125466"/>
                <a:ext cx="1105055"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9218" name="Check Box 2" hidden="1">
                <a:extLst>
                  <a:ext uri="{63B3BB69-23CF-44E3-9099-C40C66FF867C}">
                    <a14:compatExt spid="_x0000_s9218"/>
                  </a:ext>
                </a:extLst>
              </xdr:cNvPr>
              <xdr:cNvSpPr/>
            </xdr:nvSpPr>
            <xdr:spPr bwMode="auto">
              <a:xfrm>
                <a:off x="5533122" y="9125277"/>
                <a:ext cx="1097161"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22</xdr:row>
          <xdr:rowOff>0</xdr:rowOff>
        </xdr:from>
        <xdr:to>
          <xdr:col>9</xdr:col>
          <xdr:colOff>137907</xdr:colOff>
          <xdr:row>22</xdr:row>
          <xdr:rowOff>0</xdr:rowOff>
        </xdr:to>
        <xdr:grpSp>
          <xdr:nvGrpSpPr>
            <xdr:cNvPr id="5" name="Group 4"/>
            <xdr:cNvGrpSpPr/>
          </xdr:nvGrpSpPr>
          <xdr:grpSpPr>
            <a:xfrm>
              <a:off x="3855384" y="4112559"/>
              <a:ext cx="5179994" cy="0"/>
              <a:chOff x="3849112" y="0"/>
              <a:chExt cx="5267148" cy="4459941"/>
            </a:xfrm>
          </xdr:grpSpPr>
          <xdr:sp macro="" textlink="">
            <xdr:nvSpPr>
              <xdr:cNvPr id="9219" name="Check Box 3" hidden="1">
                <a:extLst>
                  <a:ext uri="{63B3BB69-23CF-44E3-9099-C40C66FF867C}">
                    <a14:compatExt spid="_x0000_s9219"/>
                  </a:ext>
                </a:extLst>
              </xdr:cNvPr>
              <xdr:cNvSpPr/>
            </xdr:nvSpPr>
            <xdr:spPr bwMode="auto">
              <a:xfrm>
                <a:off x="3849112" y="4459941"/>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9220" name="Check Box 4" hidden="1">
                <a:extLst>
                  <a:ext uri="{63B3BB69-23CF-44E3-9099-C40C66FF867C}">
                    <a14:compatExt spid="_x0000_s9220"/>
                  </a:ext>
                </a:extLst>
              </xdr:cNvPr>
              <xdr:cNvSpPr/>
            </xdr:nvSpPr>
            <xdr:spPr bwMode="auto">
              <a:xfrm>
                <a:off x="5541498" y="4459941"/>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9221" name="Check Box 5" hidden="1">
                <a:extLst>
                  <a:ext uri="{63B3BB69-23CF-44E3-9099-C40C66FF867C}">
                    <a14:compatExt spid="_x0000_s9221"/>
                  </a:ext>
                </a:extLst>
              </xdr:cNvPr>
              <xdr:cNvSpPr/>
            </xdr:nvSpPr>
            <xdr:spPr bwMode="auto">
              <a:xfrm>
                <a:off x="7631186" y="0"/>
                <a:ext cx="148507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22</xdr:row>
          <xdr:rowOff>0</xdr:rowOff>
        </xdr:from>
        <xdr:to>
          <xdr:col>9</xdr:col>
          <xdr:colOff>176893</xdr:colOff>
          <xdr:row>22</xdr:row>
          <xdr:rowOff>0</xdr:rowOff>
        </xdr:to>
        <xdr:grpSp>
          <xdr:nvGrpSpPr>
            <xdr:cNvPr id="9" name="Group 8"/>
            <xdr:cNvGrpSpPr/>
          </xdr:nvGrpSpPr>
          <xdr:grpSpPr>
            <a:xfrm>
              <a:off x="3750609" y="4112559"/>
              <a:ext cx="5323755" cy="0"/>
              <a:chOff x="3791364" y="0"/>
              <a:chExt cx="5241958" cy="4459941"/>
            </a:xfrm>
          </xdr:grpSpPr>
          <xdr:sp macro="" textlink="">
            <xdr:nvSpPr>
              <xdr:cNvPr id="9222" name="Check Box 6" hidden="1">
                <a:extLst>
                  <a:ext uri="{63B3BB69-23CF-44E3-9099-C40C66FF867C}">
                    <a14:compatExt spid="_x0000_s9222"/>
                  </a:ext>
                </a:extLst>
              </xdr:cNvPr>
              <xdr:cNvSpPr/>
            </xdr:nvSpPr>
            <xdr:spPr bwMode="auto">
              <a:xfrm>
                <a:off x="3791874" y="4459941"/>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9223" name="Check Box 7" hidden="1">
                <a:extLst>
                  <a:ext uri="{63B3BB69-23CF-44E3-9099-C40C66FF867C}">
                    <a14:compatExt spid="_x0000_s9223"/>
                  </a:ext>
                </a:extLst>
              </xdr:cNvPr>
              <xdr:cNvSpPr/>
            </xdr:nvSpPr>
            <xdr:spPr bwMode="auto">
              <a:xfrm>
                <a:off x="3801398" y="4459941"/>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9224" name="Check Box 8" hidden="1">
                <a:extLst>
                  <a:ext uri="{63B3BB69-23CF-44E3-9099-C40C66FF867C}">
                    <a14:compatExt spid="_x0000_s9224"/>
                  </a:ext>
                </a:extLst>
              </xdr:cNvPr>
              <xdr:cNvSpPr/>
            </xdr:nvSpPr>
            <xdr:spPr bwMode="auto">
              <a:xfrm>
                <a:off x="3791364" y="4459941"/>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9225" name="Check Box 9" hidden="1">
                <a:extLst>
                  <a:ext uri="{63B3BB69-23CF-44E3-9099-C40C66FF867C}">
                    <a14:compatExt spid="_x0000_s9225"/>
                  </a:ext>
                </a:extLst>
              </xdr:cNvPr>
              <xdr:cNvSpPr/>
            </xdr:nvSpPr>
            <xdr:spPr bwMode="auto">
              <a:xfrm>
                <a:off x="5655274" y="4459941"/>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9226" name="Check Box 10" hidden="1">
                <a:extLst>
                  <a:ext uri="{63B3BB69-23CF-44E3-9099-C40C66FF867C}">
                    <a14:compatExt spid="_x0000_s9226"/>
                  </a:ext>
                </a:extLst>
              </xdr:cNvPr>
              <xdr:cNvSpPr/>
            </xdr:nvSpPr>
            <xdr:spPr bwMode="auto">
              <a:xfrm>
                <a:off x="7524320" y="4459941"/>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9227" name="Check Box 11" hidden="1">
                <a:extLst>
                  <a:ext uri="{63B3BB69-23CF-44E3-9099-C40C66FF867C}">
                    <a14:compatExt spid="_x0000_s9227"/>
                  </a:ext>
                </a:extLst>
              </xdr:cNvPr>
              <xdr:cNvSpPr/>
            </xdr:nvSpPr>
            <xdr:spPr bwMode="auto">
              <a:xfrm>
                <a:off x="3791364" y="4459941"/>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9228" name="Check Box 12" hidden="1">
                <a:extLst>
                  <a:ext uri="{63B3BB69-23CF-44E3-9099-C40C66FF867C}">
                    <a14:compatExt spid="_x0000_s9228"/>
                  </a:ext>
                </a:extLst>
              </xdr:cNvPr>
              <xdr:cNvSpPr/>
            </xdr:nvSpPr>
            <xdr:spPr bwMode="auto">
              <a:xfrm>
                <a:off x="7530343" y="4459941"/>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9229" name="Check Box 13" hidden="1">
                <a:extLst>
                  <a:ext uri="{63B3BB69-23CF-44E3-9099-C40C66FF867C}">
                    <a14:compatExt spid="_x0000_s9229"/>
                  </a:ext>
                </a:extLst>
              </xdr:cNvPr>
              <xdr:cNvSpPr/>
            </xdr:nvSpPr>
            <xdr:spPr bwMode="auto">
              <a:xfrm>
                <a:off x="7526823" y="4459941"/>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9230" name="Check Box 14" hidden="1">
                <a:extLst>
                  <a:ext uri="{63B3BB69-23CF-44E3-9099-C40C66FF867C}">
                    <a14:compatExt spid="_x0000_s9230"/>
                  </a:ext>
                </a:extLst>
              </xdr:cNvPr>
              <xdr:cNvSpPr/>
            </xdr:nvSpPr>
            <xdr:spPr bwMode="auto">
              <a:xfrm>
                <a:off x="5668319" y="4459941"/>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9231" name="Check Box 15" hidden="1">
                <a:extLst>
                  <a:ext uri="{63B3BB69-23CF-44E3-9099-C40C66FF867C}">
                    <a14:compatExt spid="_x0000_s9231"/>
                  </a:ext>
                </a:extLst>
              </xdr:cNvPr>
              <xdr:cNvSpPr/>
            </xdr:nvSpPr>
            <xdr:spPr bwMode="auto">
              <a:xfrm>
                <a:off x="5662666" y="4459941"/>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9232" name="Check Box 16" hidden="1">
                <a:extLst>
                  <a:ext uri="{63B3BB69-23CF-44E3-9099-C40C66FF867C}">
                    <a14:compatExt spid="_x0000_s9232"/>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4834597" y="4496921"/>
              <a:ext cx="3551885" cy="161925"/>
              <a:chOff x="5305237" y="10346416"/>
              <a:chExt cx="3350190" cy="161925"/>
            </a:xfrm>
          </xdr:grpSpPr>
          <xdr:sp macro="" textlink="">
            <xdr:nvSpPr>
              <xdr:cNvPr id="9233" name="Check Box 17" hidden="1">
                <a:extLst>
                  <a:ext uri="{63B3BB69-23CF-44E3-9099-C40C66FF867C}">
                    <a14:compatExt spid="_x0000_s9233"/>
                  </a:ext>
                </a:extLst>
              </xdr:cNvPr>
              <xdr:cNvSpPr/>
            </xdr:nvSpPr>
            <xdr:spPr bwMode="auto">
              <a:xfrm>
                <a:off x="5305237" y="10346740"/>
                <a:ext cx="1621324"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9234" name="Check Box 18" hidden="1">
                <a:extLst>
                  <a:ext uri="{63B3BB69-23CF-44E3-9099-C40C66FF867C}">
                    <a14:compatExt spid="_x0000_s9234"/>
                  </a:ext>
                </a:extLst>
              </xdr:cNvPr>
              <xdr:cNvSpPr/>
            </xdr:nvSpPr>
            <xdr:spPr bwMode="auto">
              <a:xfrm>
                <a:off x="7035058" y="10346416"/>
                <a:ext cx="1620369"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6364941" y="8718878"/>
              <a:ext cx="2702897" cy="205916"/>
              <a:chOff x="5533096" y="9125422"/>
              <a:chExt cx="2403105" cy="204114"/>
            </a:xfrm>
          </xdr:grpSpPr>
          <xdr:sp macro="" textlink="">
            <xdr:nvSpPr>
              <xdr:cNvPr id="9235" name="Check Box 19" hidden="1">
                <a:extLst>
                  <a:ext uri="{63B3BB69-23CF-44E3-9099-C40C66FF867C}">
                    <a14:compatExt spid="_x0000_s9235"/>
                  </a:ext>
                </a:extLst>
              </xdr:cNvPr>
              <xdr:cNvSpPr/>
            </xdr:nvSpPr>
            <xdr:spPr bwMode="auto">
              <a:xfrm>
                <a:off x="6831148" y="9125499"/>
                <a:ext cx="1105053"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9236" name="Check Box 20" hidden="1">
                <a:extLst>
                  <a:ext uri="{63B3BB69-23CF-44E3-9099-C40C66FF867C}">
                    <a14:compatExt spid="_x0000_s9236"/>
                  </a:ext>
                </a:extLst>
              </xdr:cNvPr>
              <xdr:cNvSpPr/>
            </xdr:nvSpPr>
            <xdr:spPr bwMode="auto">
              <a:xfrm>
                <a:off x="5533096" y="9125422"/>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564952" y="4403912"/>
              <a:ext cx="3549641" cy="165434"/>
              <a:chOff x="5533121" y="9125340"/>
              <a:chExt cx="2403108" cy="204105"/>
            </a:xfrm>
          </xdr:grpSpPr>
          <xdr:sp macro="" textlink="">
            <xdr:nvSpPr>
              <xdr:cNvPr id="2049" name="Check Box 1" hidden="1">
                <a:extLst>
                  <a:ext uri="{63B3BB69-23CF-44E3-9099-C40C66FF867C}">
                    <a14:compatExt spid="_x0000_s2049"/>
                  </a:ext>
                </a:extLst>
              </xdr:cNvPr>
              <xdr:cNvSpPr/>
            </xdr:nvSpPr>
            <xdr:spPr bwMode="auto">
              <a:xfrm>
                <a:off x="6831173" y="9125408"/>
                <a:ext cx="1105056"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50" name="Check Box 2" hidden="1">
                <a:extLst>
                  <a:ext uri="{63B3BB69-23CF-44E3-9099-C40C66FF867C}">
                    <a14:compatExt spid="_x0000_s2050"/>
                  </a:ext>
                </a:extLst>
              </xdr:cNvPr>
              <xdr:cNvSpPr/>
            </xdr:nvSpPr>
            <xdr:spPr bwMode="auto">
              <a:xfrm>
                <a:off x="5533121" y="9125340"/>
                <a:ext cx="1097163"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034678" y="4211731"/>
              <a:ext cx="6547111" cy="180975"/>
              <a:chOff x="4372802" y="8739395"/>
              <a:chExt cx="4743455" cy="180975"/>
            </a:xfrm>
          </xdr:grpSpPr>
          <xdr:sp macro="" textlink="">
            <xdr:nvSpPr>
              <xdr:cNvPr id="2051" name="Check Box 3" hidden="1">
                <a:extLst>
                  <a:ext uri="{63B3BB69-23CF-44E3-9099-C40C66FF867C}">
                    <a14:compatExt spid="_x0000_s2051"/>
                  </a:ext>
                </a:extLst>
              </xdr:cNvPr>
              <xdr:cNvSpPr/>
            </xdr:nvSpPr>
            <xdr:spPr bwMode="auto">
              <a:xfrm>
                <a:off x="4372802"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52" name="Check Box 4" hidden="1">
                <a:extLst>
                  <a:ext uri="{63B3BB69-23CF-44E3-9099-C40C66FF867C}">
                    <a14:compatExt spid="_x0000_s2052"/>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53" name="Check Box 5" hidden="1">
                <a:extLst>
                  <a:ext uri="{63B3BB69-23CF-44E3-9099-C40C66FF867C}">
                    <a14:compatExt spid="_x0000_s2053"/>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3104240" y="4202206"/>
              <a:ext cx="5179634" cy="4202206"/>
              <a:chOff x="3709959" y="0"/>
              <a:chExt cx="5001456" cy="4202206"/>
            </a:xfrm>
          </xdr:grpSpPr>
          <xdr:sp macro="" textlink="">
            <xdr:nvSpPr>
              <xdr:cNvPr id="2054" name="Check Box 6" hidden="1">
                <a:extLst>
                  <a:ext uri="{63B3BB69-23CF-44E3-9099-C40C66FF867C}">
                    <a14:compatExt spid="_x0000_s2054"/>
                  </a:ext>
                </a:extLst>
              </xdr:cNvPr>
              <xdr:cNvSpPr/>
            </xdr:nvSpPr>
            <xdr:spPr bwMode="auto">
              <a:xfrm>
                <a:off x="3710128" y="4202206"/>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55" name="Check Box 7" hidden="1">
                <a:extLst>
                  <a:ext uri="{63B3BB69-23CF-44E3-9099-C40C66FF867C}">
                    <a14:compatExt spid="_x0000_s2055"/>
                  </a:ext>
                </a:extLst>
              </xdr:cNvPr>
              <xdr:cNvSpPr/>
            </xdr:nvSpPr>
            <xdr:spPr bwMode="auto">
              <a:xfrm>
                <a:off x="3719653" y="4202206"/>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56" name="Check Box 8" hidden="1">
                <a:extLst>
                  <a:ext uri="{63B3BB69-23CF-44E3-9099-C40C66FF867C}">
                    <a14:compatExt spid="_x0000_s2056"/>
                  </a:ext>
                </a:extLst>
              </xdr:cNvPr>
              <xdr:cNvSpPr/>
            </xdr:nvSpPr>
            <xdr:spPr bwMode="auto">
              <a:xfrm>
                <a:off x="3709959" y="4202206"/>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57" name="Check Box 9" hidden="1">
                <a:extLst>
                  <a:ext uri="{63B3BB69-23CF-44E3-9099-C40C66FF867C}">
                    <a14:compatExt spid="_x0000_s2057"/>
                  </a:ext>
                </a:extLst>
              </xdr:cNvPr>
              <xdr:cNvSpPr/>
            </xdr:nvSpPr>
            <xdr:spPr bwMode="auto">
              <a:xfrm>
                <a:off x="5454240" y="4202206"/>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58" name="Check Box 10" hidden="1">
                <a:extLst>
                  <a:ext uri="{63B3BB69-23CF-44E3-9099-C40C66FF867C}">
                    <a14:compatExt spid="_x0000_s2058"/>
                  </a:ext>
                </a:extLst>
              </xdr:cNvPr>
              <xdr:cNvSpPr/>
            </xdr:nvSpPr>
            <xdr:spPr bwMode="auto">
              <a:xfrm>
                <a:off x="7202799" y="4202206"/>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59" name="Check Box 11" hidden="1">
                <a:extLst>
                  <a:ext uri="{63B3BB69-23CF-44E3-9099-C40C66FF867C}">
                    <a14:compatExt spid="_x0000_s2059"/>
                  </a:ext>
                </a:extLst>
              </xdr:cNvPr>
              <xdr:cNvSpPr/>
            </xdr:nvSpPr>
            <xdr:spPr bwMode="auto">
              <a:xfrm>
                <a:off x="3709959" y="4202206"/>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60" name="Check Box 12" hidden="1">
                <a:extLst>
                  <a:ext uri="{63B3BB69-23CF-44E3-9099-C40C66FF867C}">
                    <a14:compatExt spid="_x0000_s2060"/>
                  </a:ext>
                </a:extLst>
              </xdr:cNvPr>
              <xdr:cNvSpPr/>
            </xdr:nvSpPr>
            <xdr:spPr bwMode="auto">
              <a:xfrm>
                <a:off x="7208436" y="4202206"/>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061" name="Check Box 13" hidden="1">
                <a:extLst>
                  <a:ext uri="{63B3BB69-23CF-44E3-9099-C40C66FF867C}">
                    <a14:compatExt spid="_x0000_s2061"/>
                  </a:ext>
                </a:extLst>
              </xdr:cNvPr>
              <xdr:cNvSpPr/>
            </xdr:nvSpPr>
            <xdr:spPr bwMode="auto">
              <a:xfrm>
                <a:off x="7205447" y="4202206"/>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062" name="Check Box 14" hidden="1">
                <a:extLst>
                  <a:ext uri="{63B3BB69-23CF-44E3-9099-C40C66FF867C}">
                    <a14:compatExt spid="_x0000_s2062"/>
                  </a:ext>
                </a:extLst>
              </xdr:cNvPr>
              <xdr:cNvSpPr/>
            </xdr:nvSpPr>
            <xdr:spPr bwMode="auto">
              <a:xfrm>
                <a:off x="5466753" y="4202206"/>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063" name="Check Box 15" hidden="1">
                <a:extLst>
                  <a:ext uri="{63B3BB69-23CF-44E3-9099-C40C66FF867C}">
                    <a14:compatExt spid="_x0000_s2063"/>
                  </a:ext>
                </a:extLst>
              </xdr:cNvPr>
              <xdr:cNvSpPr/>
            </xdr:nvSpPr>
            <xdr:spPr bwMode="auto">
              <a:xfrm>
                <a:off x="5461453" y="4202206"/>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064" name="Check Box 16" hidden="1">
                <a:extLst>
                  <a:ext uri="{63B3BB69-23CF-44E3-9099-C40C66FF867C}">
                    <a14:compatExt spid="_x0000_s2064"/>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327656" y="4616824"/>
              <a:ext cx="4493178" cy="142875"/>
              <a:chOff x="5305239" y="10346326"/>
              <a:chExt cx="3350183" cy="161925"/>
            </a:xfrm>
          </xdr:grpSpPr>
          <xdr:sp macro="" textlink="">
            <xdr:nvSpPr>
              <xdr:cNvPr id="2065" name="Check Box 17" hidden="1">
                <a:extLst>
                  <a:ext uri="{63B3BB69-23CF-44E3-9099-C40C66FF867C}">
                    <a14:compatExt spid="_x0000_s2065"/>
                  </a:ext>
                </a:extLst>
              </xdr:cNvPr>
              <xdr:cNvSpPr/>
            </xdr:nvSpPr>
            <xdr:spPr bwMode="auto">
              <a:xfrm>
                <a:off x="5305239"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066" name="Check Box 18" hidden="1">
                <a:extLst>
                  <a:ext uri="{63B3BB69-23CF-44E3-9099-C40C66FF867C}">
                    <a14:compatExt spid="_x0000_s2066"/>
                  </a:ext>
                </a:extLst>
              </xdr:cNvPr>
              <xdr:cNvSpPr/>
            </xdr:nvSpPr>
            <xdr:spPr bwMode="auto">
              <a:xfrm>
                <a:off x="7035055" y="10346326"/>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7171765" y="10310113"/>
              <a:ext cx="3442484" cy="205916"/>
              <a:chOff x="5533085" y="9125441"/>
              <a:chExt cx="2403104" cy="204097"/>
            </a:xfrm>
          </xdr:grpSpPr>
          <xdr:sp macro="" textlink="">
            <xdr:nvSpPr>
              <xdr:cNvPr id="2067" name="Check Box 19" hidden="1">
                <a:extLst>
                  <a:ext uri="{63B3BB69-23CF-44E3-9099-C40C66FF867C}">
                    <a14:compatExt spid="_x0000_s2067"/>
                  </a:ext>
                </a:extLst>
              </xdr:cNvPr>
              <xdr:cNvSpPr/>
            </xdr:nvSpPr>
            <xdr:spPr bwMode="auto">
              <a:xfrm>
                <a:off x="6831140" y="9125502"/>
                <a:ext cx="1105049"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68" name="Check Box 20" hidden="1">
                <a:extLst>
                  <a:ext uri="{63B3BB69-23CF-44E3-9099-C40C66FF867C}">
                    <a14:compatExt spid="_x0000_s2068"/>
                  </a:ext>
                </a:extLst>
              </xdr:cNvPr>
              <xdr:cNvSpPr/>
            </xdr:nvSpPr>
            <xdr:spPr bwMode="auto">
              <a:xfrm>
                <a:off x="5533085" y="9125441"/>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564952" y="4403912"/>
              <a:ext cx="3549641" cy="165434"/>
              <a:chOff x="5533119" y="9125428"/>
              <a:chExt cx="2403104" cy="204063"/>
            </a:xfrm>
          </xdr:grpSpPr>
          <xdr:sp macro="" textlink="">
            <xdr:nvSpPr>
              <xdr:cNvPr id="3073" name="Check Box 1" hidden="1">
                <a:extLst>
                  <a:ext uri="{63B3BB69-23CF-44E3-9099-C40C66FF867C}">
                    <a14:compatExt spid="_x0000_s3073"/>
                  </a:ext>
                </a:extLst>
              </xdr:cNvPr>
              <xdr:cNvSpPr/>
            </xdr:nvSpPr>
            <xdr:spPr bwMode="auto">
              <a:xfrm>
                <a:off x="6831167" y="9125455"/>
                <a:ext cx="1105056"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3074" name="Check Box 2" hidden="1">
                <a:extLst>
                  <a:ext uri="{63B3BB69-23CF-44E3-9099-C40C66FF867C}">
                    <a14:compatExt spid="_x0000_s3074"/>
                  </a:ext>
                </a:extLst>
              </xdr:cNvPr>
              <xdr:cNvSpPr/>
            </xdr:nvSpPr>
            <xdr:spPr bwMode="auto">
              <a:xfrm>
                <a:off x="5533119" y="9125428"/>
                <a:ext cx="1097162"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034678" y="4211731"/>
              <a:ext cx="6547111" cy="180975"/>
              <a:chOff x="4372802" y="8739395"/>
              <a:chExt cx="4743455" cy="180975"/>
            </a:xfrm>
          </xdr:grpSpPr>
          <xdr:sp macro="" textlink="">
            <xdr:nvSpPr>
              <xdr:cNvPr id="3075" name="Check Box 3" hidden="1">
                <a:extLst>
                  <a:ext uri="{63B3BB69-23CF-44E3-9099-C40C66FF867C}">
                    <a14:compatExt spid="_x0000_s3075"/>
                  </a:ext>
                </a:extLst>
              </xdr:cNvPr>
              <xdr:cNvSpPr/>
            </xdr:nvSpPr>
            <xdr:spPr bwMode="auto">
              <a:xfrm>
                <a:off x="4372802"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3076" name="Check Box 4" hidden="1">
                <a:extLst>
                  <a:ext uri="{63B3BB69-23CF-44E3-9099-C40C66FF867C}">
                    <a14:compatExt spid="_x0000_s3076"/>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3077" name="Check Box 5" hidden="1">
                <a:extLst>
                  <a:ext uri="{63B3BB69-23CF-44E3-9099-C40C66FF867C}">
                    <a14:compatExt spid="_x0000_s3077"/>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3104240" y="4202206"/>
              <a:ext cx="5179634" cy="4202206"/>
              <a:chOff x="3709959" y="0"/>
              <a:chExt cx="5001456" cy="4202206"/>
            </a:xfrm>
          </xdr:grpSpPr>
          <xdr:sp macro="" textlink="">
            <xdr:nvSpPr>
              <xdr:cNvPr id="3078" name="Check Box 6" hidden="1">
                <a:extLst>
                  <a:ext uri="{63B3BB69-23CF-44E3-9099-C40C66FF867C}">
                    <a14:compatExt spid="_x0000_s3078"/>
                  </a:ext>
                </a:extLst>
              </xdr:cNvPr>
              <xdr:cNvSpPr/>
            </xdr:nvSpPr>
            <xdr:spPr bwMode="auto">
              <a:xfrm>
                <a:off x="3710128" y="4202206"/>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3079" name="Check Box 7" hidden="1">
                <a:extLst>
                  <a:ext uri="{63B3BB69-23CF-44E3-9099-C40C66FF867C}">
                    <a14:compatExt spid="_x0000_s3079"/>
                  </a:ext>
                </a:extLst>
              </xdr:cNvPr>
              <xdr:cNvSpPr/>
            </xdr:nvSpPr>
            <xdr:spPr bwMode="auto">
              <a:xfrm>
                <a:off x="3719653" y="4202206"/>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3080" name="Check Box 8" hidden="1">
                <a:extLst>
                  <a:ext uri="{63B3BB69-23CF-44E3-9099-C40C66FF867C}">
                    <a14:compatExt spid="_x0000_s3080"/>
                  </a:ext>
                </a:extLst>
              </xdr:cNvPr>
              <xdr:cNvSpPr/>
            </xdr:nvSpPr>
            <xdr:spPr bwMode="auto">
              <a:xfrm>
                <a:off x="3709959" y="4202206"/>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3081" name="Check Box 9" hidden="1">
                <a:extLst>
                  <a:ext uri="{63B3BB69-23CF-44E3-9099-C40C66FF867C}">
                    <a14:compatExt spid="_x0000_s3081"/>
                  </a:ext>
                </a:extLst>
              </xdr:cNvPr>
              <xdr:cNvSpPr/>
            </xdr:nvSpPr>
            <xdr:spPr bwMode="auto">
              <a:xfrm>
                <a:off x="5454240" y="4202206"/>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3082" name="Check Box 10" hidden="1">
                <a:extLst>
                  <a:ext uri="{63B3BB69-23CF-44E3-9099-C40C66FF867C}">
                    <a14:compatExt spid="_x0000_s3082"/>
                  </a:ext>
                </a:extLst>
              </xdr:cNvPr>
              <xdr:cNvSpPr/>
            </xdr:nvSpPr>
            <xdr:spPr bwMode="auto">
              <a:xfrm>
                <a:off x="7202799" y="4202206"/>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3083" name="Check Box 11" hidden="1">
                <a:extLst>
                  <a:ext uri="{63B3BB69-23CF-44E3-9099-C40C66FF867C}">
                    <a14:compatExt spid="_x0000_s3083"/>
                  </a:ext>
                </a:extLst>
              </xdr:cNvPr>
              <xdr:cNvSpPr/>
            </xdr:nvSpPr>
            <xdr:spPr bwMode="auto">
              <a:xfrm>
                <a:off x="3709959" y="4202206"/>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3084" name="Check Box 12" hidden="1">
                <a:extLst>
                  <a:ext uri="{63B3BB69-23CF-44E3-9099-C40C66FF867C}">
                    <a14:compatExt spid="_x0000_s3084"/>
                  </a:ext>
                </a:extLst>
              </xdr:cNvPr>
              <xdr:cNvSpPr/>
            </xdr:nvSpPr>
            <xdr:spPr bwMode="auto">
              <a:xfrm>
                <a:off x="7208436" y="4202206"/>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3085" name="Check Box 13" hidden="1">
                <a:extLst>
                  <a:ext uri="{63B3BB69-23CF-44E3-9099-C40C66FF867C}">
                    <a14:compatExt spid="_x0000_s3085"/>
                  </a:ext>
                </a:extLst>
              </xdr:cNvPr>
              <xdr:cNvSpPr/>
            </xdr:nvSpPr>
            <xdr:spPr bwMode="auto">
              <a:xfrm>
                <a:off x="7205447" y="4202206"/>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3086" name="Check Box 14" hidden="1">
                <a:extLst>
                  <a:ext uri="{63B3BB69-23CF-44E3-9099-C40C66FF867C}">
                    <a14:compatExt spid="_x0000_s3086"/>
                  </a:ext>
                </a:extLst>
              </xdr:cNvPr>
              <xdr:cNvSpPr/>
            </xdr:nvSpPr>
            <xdr:spPr bwMode="auto">
              <a:xfrm>
                <a:off x="5466753" y="4202206"/>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3087" name="Check Box 15" hidden="1">
                <a:extLst>
                  <a:ext uri="{63B3BB69-23CF-44E3-9099-C40C66FF867C}">
                    <a14:compatExt spid="_x0000_s3087"/>
                  </a:ext>
                </a:extLst>
              </xdr:cNvPr>
              <xdr:cNvSpPr/>
            </xdr:nvSpPr>
            <xdr:spPr bwMode="auto">
              <a:xfrm>
                <a:off x="5461453" y="4202206"/>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3088" name="Check Box 16" hidden="1">
                <a:extLst>
                  <a:ext uri="{63B3BB69-23CF-44E3-9099-C40C66FF867C}">
                    <a14:compatExt spid="_x0000_s3088"/>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327656" y="4616824"/>
              <a:ext cx="4493178" cy="142875"/>
              <a:chOff x="5305237" y="10346326"/>
              <a:chExt cx="3350185" cy="161925"/>
            </a:xfrm>
          </xdr:grpSpPr>
          <xdr:sp macro="" textlink="">
            <xdr:nvSpPr>
              <xdr:cNvPr id="3089" name="Check Box 17" hidden="1">
                <a:extLst>
                  <a:ext uri="{63B3BB69-23CF-44E3-9099-C40C66FF867C}">
                    <a14:compatExt spid="_x0000_s3089"/>
                  </a:ext>
                </a:extLst>
              </xdr:cNvPr>
              <xdr:cNvSpPr/>
            </xdr:nvSpPr>
            <xdr:spPr bwMode="auto">
              <a:xfrm>
                <a:off x="5305237"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3090" name="Check Box 18" hidden="1">
                <a:extLst>
                  <a:ext uri="{63B3BB69-23CF-44E3-9099-C40C66FF867C}">
                    <a14:compatExt spid="_x0000_s3090"/>
                  </a:ext>
                </a:extLst>
              </xdr:cNvPr>
              <xdr:cNvSpPr/>
            </xdr:nvSpPr>
            <xdr:spPr bwMode="auto">
              <a:xfrm>
                <a:off x="7035055" y="10346326"/>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7171765" y="10310113"/>
              <a:ext cx="3442484" cy="205916"/>
              <a:chOff x="5533084" y="9125452"/>
              <a:chExt cx="2403106" cy="204036"/>
            </a:xfrm>
          </xdr:grpSpPr>
          <xdr:sp macro="" textlink="">
            <xdr:nvSpPr>
              <xdr:cNvPr id="3091" name="Check Box 19" hidden="1">
                <a:extLst>
                  <a:ext uri="{63B3BB69-23CF-44E3-9099-C40C66FF867C}">
                    <a14:compatExt spid="_x0000_s3091"/>
                  </a:ext>
                </a:extLst>
              </xdr:cNvPr>
              <xdr:cNvSpPr/>
            </xdr:nvSpPr>
            <xdr:spPr bwMode="auto">
              <a:xfrm>
                <a:off x="6831140" y="9125452"/>
                <a:ext cx="1105050"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3092" name="Check Box 20" hidden="1">
                <a:extLst>
                  <a:ext uri="{63B3BB69-23CF-44E3-9099-C40C66FF867C}">
                    <a14:compatExt spid="_x0000_s3092"/>
                  </a:ext>
                </a:extLst>
              </xdr:cNvPr>
              <xdr:cNvSpPr/>
            </xdr:nvSpPr>
            <xdr:spPr bwMode="auto">
              <a:xfrm>
                <a:off x="5533084" y="9125461"/>
                <a:ext cx="1097154"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564952" y="4773706"/>
              <a:ext cx="3549641" cy="165434"/>
              <a:chOff x="5533118" y="9125330"/>
              <a:chExt cx="2403102" cy="204174"/>
            </a:xfrm>
          </xdr:grpSpPr>
          <xdr:sp macro="" textlink="">
            <xdr:nvSpPr>
              <xdr:cNvPr id="4097" name="Check Box 1" hidden="1">
                <a:extLst>
                  <a:ext uri="{63B3BB69-23CF-44E3-9099-C40C66FF867C}">
                    <a14:compatExt spid="_x0000_s4097"/>
                  </a:ext>
                </a:extLst>
              </xdr:cNvPr>
              <xdr:cNvSpPr/>
            </xdr:nvSpPr>
            <xdr:spPr bwMode="auto">
              <a:xfrm>
                <a:off x="6831165" y="9125466"/>
                <a:ext cx="1105055"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4098" name="Check Box 2" hidden="1">
                <a:extLst>
                  <a:ext uri="{63B3BB69-23CF-44E3-9099-C40C66FF867C}">
                    <a14:compatExt spid="_x0000_s4098"/>
                  </a:ext>
                </a:extLst>
              </xdr:cNvPr>
              <xdr:cNvSpPr/>
            </xdr:nvSpPr>
            <xdr:spPr bwMode="auto">
              <a:xfrm>
                <a:off x="5533118" y="9125330"/>
                <a:ext cx="1097161"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034678" y="4581525"/>
              <a:ext cx="6547111" cy="180975"/>
              <a:chOff x="4372802" y="8739395"/>
              <a:chExt cx="4743455" cy="180975"/>
            </a:xfrm>
          </xdr:grpSpPr>
          <xdr:sp macro="" textlink="">
            <xdr:nvSpPr>
              <xdr:cNvPr id="4099" name="Check Box 3" hidden="1">
                <a:extLst>
                  <a:ext uri="{63B3BB69-23CF-44E3-9099-C40C66FF867C}">
                    <a14:compatExt spid="_x0000_s4099"/>
                  </a:ext>
                </a:extLst>
              </xdr:cNvPr>
              <xdr:cNvSpPr/>
            </xdr:nvSpPr>
            <xdr:spPr bwMode="auto">
              <a:xfrm>
                <a:off x="4372802"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4100" name="Check Box 4" hidden="1">
                <a:extLst>
                  <a:ext uri="{63B3BB69-23CF-44E3-9099-C40C66FF867C}">
                    <a14:compatExt spid="_x0000_s4100"/>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4101" name="Check Box 5" hidden="1">
                <a:extLst>
                  <a:ext uri="{63B3BB69-23CF-44E3-9099-C40C66FF867C}">
                    <a14:compatExt spid="_x0000_s4101"/>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3104240" y="4202206"/>
              <a:ext cx="5179634" cy="4202206"/>
              <a:chOff x="3709959" y="0"/>
              <a:chExt cx="5001456" cy="4202206"/>
            </a:xfrm>
          </xdr:grpSpPr>
          <xdr:sp macro="" textlink="">
            <xdr:nvSpPr>
              <xdr:cNvPr id="4102" name="Check Box 6" hidden="1">
                <a:extLst>
                  <a:ext uri="{63B3BB69-23CF-44E3-9099-C40C66FF867C}">
                    <a14:compatExt spid="_x0000_s4102"/>
                  </a:ext>
                </a:extLst>
              </xdr:cNvPr>
              <xdr:cNvSpPr/>
            </xdr:nvSpPr>
            <xdr:spPr bwMode="auto">
              <a:xfrm>
                <a:off x="3710128" y="4202206"/>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4103" name="Check Box 7" hidden="1">
                <a:extLst>
                  <a:ext uri="{63B3BB69-23CF-44E3-9099-C40C66FF867C}">
                    <a14:compatExt spid="_x0000_s4103"/>
                  </a:ext>
                </a:extLst>
              </xdr:cNvPr>
              <xdr:cNvSpPr/>
            </xdr:nvSpPr>
            <xdr:spPr bwMode="auto">
              <a:xfrm>
                <a:off x="3719653" y="4202206"/>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4104" name="Check Box 8" hidden="1">
                <a:extLst>
                  <a:ext uri="{63B3BB69-23CF-44E3-9099-C40C66FF867C}">
                    <a14:compatExt spid="_x0000_s4104"/>
                  </a:ext>
                </a:extLst>
              </xdr:cNvPr>
              <xdr:cNvSpPr/>
            </xdr:nvSpPr>
            <xdr:spPr bwMode="auto">
              <a:xfrm>
                <a:off x="3709959" y="4202206"/>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4105" name="Check Box 9" hidden="1">
                <a:extLst>
                  <a:ext uri="{63B3BB69-23CF-44E3-9099-C40C66FF867C}">
                    <a14:compatExt spid="_x0000_s4105"/>
                  </a:ext>
                </a:extLst>
              </xdr:cNvPr>
              <xdr:cNvSpPr/>
            </xdr:nvSpPr>
            <xdr:spPr bwMode="auto">
              <a:xfrm>
                <a:off x="5454240" y="4202206"/>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4106" name="Check Box 10" hidden="1">
                <a:extLst>
                  <a:ext uri="{63B3BB69-23CF-44E3-9099-C40C66FF867C}">
                    <a14:compatExt spid="_x0000_s4106"/>
                  </a:ext>
                </a:extLst>
              </xdr:cNvPr>
              <xdr:cNvSpPr/>
            </xdr:nvSpPr>
            <xdr:spPr bwMode="auto">
              <a:xfrm>
                <a:off x="7202799" y="4202206"/>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4107" name="Check Box 11" hidden="1">
                <a:extLst>
                  <a:ext uri="{63B3BB69-23CF-44E3-9099-C40C66FF867C}">
                    <a14:compatExt spid="_x0000_s4107"/>
                  </a:ext>
                </a:extLst>
              </xdr:cNvPr>
              <xdr:cNvSpPr/>
            </xdr:nvSpPr>
            <xdr:spPr bwMode="auto">
              <a:xfrm>
                <a:off x="3709959" y="4202206"/>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4108" name="Check Box 12" hidden="1">
                <a:extLst>
                  <a:ext uri="{63B3BB69-23CF-44E3-9099-C40C66FF867C}">
                    <a14:compatExt spid="_x0000_s4108"/>
                  </a:ext>
                </a:extLst>
              </xdr:cNvPr>
              <xdr:cNvSpPr/>
            </xdr:nvSpPr>
            <xdr:spPr bwMode="auto">
              <a:xfrm>
                <a:off x="7208436" y="4202206"/>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4109" name="Check Box 13" hidden="1">
                <a:extLst>
                  <a:ext uri="{63B3BB69-23CF-44E3-9099-C40C66FF867C}">
                    <a14:compatExt spid="_x0000_s4109"/>
                  </a:ext>
                </a:extLst>
              </xdr:cNvPr>
              <xdr:cNvSpPr/>
            </xdr:nvSpPr>
            <xdr:spPr bwMode="auto">
              <a:xfrm>
                <a:off x="7205447" y="4202206"/>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4110" name="Check Box 14" hidden="1">
                <a:extLst>
                  <a:ext uri="{63B3BB69-23CF-44E3-9099-C40C66FF867C}">
                    <a14:compatExt spid="_x0000_s4110"/>
                  </a:ext>
                </a:extLst>
              </xdr:cNvPr>
              <xdr:cNvSpPr/>
            </xdr:nvSpPr>
            <xdr:spPr bwMode="auto">
              <a:xfrm>
                <a:off x="5466753" y="4202206"/>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4111" name="Check Box 15" hidden="1">
                <a:extLst>
                  <a:ext uri="{63B3BB69-23CF-44E3-9099-C40C66FF867C}">
                    <a14:compatExt spid="_x0000_s4111"/>
                  </a:ext>
                </a:extLst>
              </xdr:cNvPr>
              <xdr:cNvSpPr/>
            </xdr:nvSpPr>
            <xdr:spPr bwMode="auto">
              <a:xfrm>
                <a:off x="5461453" y="4202206"/>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4112" name="Check Box 16" hidden="1">
                <a:extLst>
                  <a:ext uri="{63B3BB69-23CF-44E3-9099-C40C66FF867C}">
                    <a14:compatExt spid="_x0000_s4112"/>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327656" y="4986618"/>
              <a:ext cx="4493178" cy="142875"/>
              <a:chOff x="5305239" y="10346326"/>
              <a:chExt cx="3350183" cy="161925"/>
            </a:xfrm>
          </xdr:grpSpPr>
          <xdr:sp macro="" textlink="">
            <xdr:nvSpPr>
              <xdr:cNvPr id="4113" name="Check Box 17" hidden="1">
                <a:extLst>
                  <a:ext uri="{63B3BB69-23CF-44E3-9099-C40C66FF867C}">
                    <a14:compatExt spid="_x0000_s4113"/>
                  </a:ext>
                </a:extLst>
              </xdr:cNvPr>
              <xdr:cNvSpPr/>
            </xdr:nvSpPr>
            <xdr:spPr bwMode="auto">
              <a:xfrm>
                <a:off x="5305239"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4114" name="Check Box 18" hidden="1">
                <a:extLst>
                  <a:ext uri="{63B3BB69-23CF-44E3-9099-C40C66FF867C}">
                    <a14:compatExt spid="_x0000_s4114"/>
                  </a:ext>
                </a:extLst>
              </xdr:cNvPr>
              <xdr:cNvSpPr/>
            </xdr:nvSpPr>
            <xdr:spPr bwMode="auto">
              <a:xfrm>
                <a:off x="7035055" y="10346326"/>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7171765" y="10679907"/>
              <a:ext cx="3442484" cy="205916"/>
              <a:chOff x="5533085" y="9125444"/>
              <a:chExt cx="2403107" cy="204093"/>
            </a:xfrm>
          </xdr:grpSpPr>
          <xdr:sp macro="" textlink="">
            <xdr:nvSpPr>
              <xdr:cNvPr id="4115" name="Check Box 19" hidden="1">
                <a:extLst>
                  <a:ext uri="{63B3BB69-23CF-44E3-9099-C40C66FF867C}">
                    <a14:compatExt spid="_x0000_s4115"/>
                  </a:ext>
                </a:extLst>
              </xdr:cNvPr>
              <xdr:cNvSpPr/>
            </xdr:nvSpPr>
            <xdr:spPr bwMode="auto">
              <a:xfrm>
                <a:off x="6831141" y="9125500"/>
                <a:ext cx="1105051"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4116" name="Check Box 20" hidden="1">
                <a:extLst>
                  <a:ext uri="{63B3BB69-23CF-44E3-9099-C40C66FF867C}">
                    <a14:compatExt spid="_x0000_s4116"/>
                  </a:ext>
                </a:extLst>
              </xdr:cNvPr>
              <xdr:cNvSpPr/>
            </xdr:nvSpPr>
            <xdr:spPr bwMode="auto">
              <a:xfrm>
                <a:off x="5533085" y="9125444"/>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564952" y="4403912"/>
              <a:ext cx="3549641" cy="165434"/>
              <a:chOff x="5533118" y="9125330"/>
              <a:chExt cx="2403102" cy="204174"/>
            </a:xfrm>
          </xdr:grpSpPr>
          <xdr:sp macro="" textlink="">
            <xdr:nvSpPr>
              <xdr:cNvPr id="6145" name="Check Box 1" hidden="1">
                <a:extLst>
                  <a:ext uri="{63B3BB69-23CF-44E3-9099-C40C66FF867C}">
                    <a14:compatExt spid="_x0000_s6145"/>
                  </a:ext>
                </a:extLst>
              </xdr:cNvPr>
              <xdr:cNvSpPr/>
            </xdr:nvSpPr>
            <xdr:spPr bwMode="auto">
              <a:xfrm>
                <a:off x="6831165" y="9125466"/>
                <a:ext cx="1105055"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6146" name="Check Box 2" hidden="1">
                <a:extLst>
                  <a:ext uri="{63B3BB69-23CF-44E3-9099-C40C66FF867C}">
                    <a14:compatExt spid="_x0000_s6146"/>
                  </a:ext>
                </a:extLst>
              </xdr:cNvPr>
              <xdr:cNvSpPr/>
            </xdr:nvSpPr>
            <xdr:spPr bwMode="auto">
              <a:xfrm>
                <a:off x="5533118" y="9125330"/>
                <a:ext cx="1097161"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034678" y="4211731"/>
              <a:ext cx="6547111" cy="180975"/>
              <a:chOff x="4372802" y="8739395"/>
              <a:chExt cx="4743455" cy="180975"/>
            </a:xfrm>
          </xdr:grpSpPr>
          <xdr:sp macro="" textlink="">
            <xdr:nvSpPr>
              <xdr:cNvPr id="6147" name="Check Box 3" hidden="1">
                <a:extLst>
                  <a:ext uri="{63B3BB69-23CF-44E3-9099-C40C66FF867C}">
                    <a14:compatExt spid="_x0000_s6147"/>
                  </a:ext>
                </a:extLst>
              </xdr:cNvPr>
              <xdr:cNvSpPr/>
            </xdr:nvSpPr>
            <xdr:spPr bwMode="auto">
              <a:xfrm>
                <a:off x="4372802"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6148" name="Check Box 4" hidden="1">
                <a:extLst>
                  <a:ext uri="{63B3BB69-23CF-44E3-9099-C40C66FF867C}">
                    <a14:compatExt spid="_x0000_s6148"/>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6149" name="Check Box 5" hidden="1">
                <a:extLst>
                  <a:ext uri="{63B3BB69-23CF-44E3-9099-C40C66FF867C}">
                    <a14:compatExt spid="_x0000_s6149"/>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3104240" y="4202206"/>
              <a:ext cx="5179634" cy="4202206"/>
              <a:chOff x="3709959" y="0"/>
              <a:chExt cx="5001456" cy="4202206"/>
            </a:xfrm>
          </xdr:grpSpPr>
          <xdr:sp macro="" textlink="">
            <xdr:nvSpPr>
              <xdr:cNvPr id="6150" name="Check Box 6" hidden="1">
                <a:extLst>
                  <a:ext uri="{63B3BB69-23CF-44E3-9099-C40C66FF867C}">
                    <a14:compatExt spid="_x0000_s6150"/>
                  </a:ext>
                </a:extLst>
              </xdr:cNvPr>
              <xdr:cNvSpPr/>
            </xdr:nvSpPr>
            <xdr:spPr bwMode="auto">
              <a:xfrm>
                <a:off x="3710128" y="4202206"/>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6151" name="Check Box 7" hidden="1">
                <a:extLst>
                  <a:ext uri="{63B3BB69-23CF-44E3-9099-C40C66FF867C}">
                    <a14:compatExt spid="_x0000_s6151"/>
                  </a:ext>
                </a:extLst>
              </xdr:cNvPr>
              <xdr:cNvSpPr/>
            </xdr:nvSpPr>
            <xdr:spPr bwMode="auto">
              <a:xfrm>
                <a:off x="3719653" y="4202206"/>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6152" name="Check Box 8" hidden="1">
                <a:extLst>
                  <a:ext uri="{63B3BB69-23CF-44E3-9099-C40C66FF867C}">
                    <a14:compatExt spid="_x0000_s6152"/>
                  </a:ext>
                </a:extLst>
              </xdr:cNvPr>
              <xdr:cNvSpPr/>
            </xdr:nvSpPr>
            <xdr:spPr bwMode="auto">
              <a:xfrm>
                <a:off x="3709959" y="4202206"/>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6153" name="Check Box 9" hidden="1">
                <a:extLst>
                  <a:ext uri="{63B3BB69-23CF-44E3-9099-C40C66FF867C}">
                    <a14:compatExt spid="_x0000_s6153"/>
                  </a:ext>
                </a:extLst>
              </xdr:cNvPr>
              <xdr:cNvSpPr/>
            </xdr:nvSpPr>
            <xdr:spPr bwMode="auto">
              <a:xfrm>
                <a:off x="5454240" y="4202206"/>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6154" name="Check Box 10" hidden="1">
                <a:extLst>
                  <a:ext uri="{63B3BB69-23CF-44E3-9099-C40C66FF867C}">
                    <a14:compatExt spid="_x0000_s6154"/>
                  </a:ext>
                </a:extLst>
              </xdr:cNvPr>
              <xdr:cNvSpPr/>
            </xdr:nvSpPr>
            <xdr:spPr bwMode="auto">
              <a:xfrm>
                <a:off x="7202799" y="4202206"/>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6155" name="Check Box 11" hidden="1">
                <a:extLst>
                  <a:ext uri="{63B3BB69-23CF-44E3-9099-C40C66FF867C}">
                    <a14:compatExt spid="_x0000_s6155"/>
                  </a:ext>
                </a:extLst>
              </xdr:cNvPr>
              <xdr:cNvSpPr/>
            </xdr:nvSpPr>
            <xdr:spPr bwMode="auto">
              <a:xfrm>
                <a:off x="3709959" y="4202206"/>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6156" name="Check Box 12" hidden="1">
                <a:extLst>
                  <a:ext uri="{63B3BB69-23CF-44E3-9099-C40C66FF867C}">
                    <a14:compatExt spid="_x0000_s6156"/>
                  </a:ext>
                </a:extLst>
              </xdr:cNvPr>
              <xdr:cNvSpPr/>
            </xdr:nvSpPr>
            <xdr:spPr bwMode="auto">
              <a:xfrm>
                <a:off x="7208436" y="4202206"/>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6157" name="Check Box 13" hidden="1">
                <a:extLst>
                  <a:ext uri="{63B3BB69-23CF-44E3-9099-C40C66FF867C}">
                    <a14:compatExt spid="_x0000_s6157"/>
                  </a:ext>
                </a:extLst>
              </xdr:cNvPr>
              <xdr:cNvSpPr/>
            </xdr:nvSpPr>
            <xdr:spPr bwMode="auto">
              <a:xfrm>
                <a:off x="7205447" y="4202206"/>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6158" name="Check Box 14" hidden="1">
                <a:extLst>
                  <a:ext uri="{63B3BB69-23CF-44E3-9099-C40C66FF867C}">
                    <a14:compatExt spid="_x0000_s6158"/>
                  </a:ext>
                </a:extLst>
              </xdr:cNvPr>
              <xdr:cNvSpPr/>
            </xdr:nvSpPr>
            <xdr:spPr bwMode="auto">
              <a:xfrm>
                <a:off x="5466753" y="4202206"/>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6159" name="Check Box 15" hidden="1">
                <a:extLst>
                  <a:ext uri="{63B3BB69-23CF-44E3-9099-C40C66FF867C}">
                    <a14:compatExt spid="_x0000_s6159"/>
                  </a:ext>
                </a:extLst>
              </xdr:cNvPr>
              <xdr:cNvSpPr/>
            </xdr:nvSpPr>
            <xdr:spPr bwMode="auto">
              <a:xfrm>
                <a:off x="5461453" y="4202206"/>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6160" name="Check Box 16" hidden="1">
                <a:extLst>
                  <a:ext uri="{63B3BB69-23CF-44E3-9099-C40C66FF867C}">
                    <a14:compatExt spid="_x0000_s6160"/>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327656" y="4616824"/>
              <a:ext cx="4493178" cy="142875"/>
              <a:chOff x="5305239" y="10346326"/>
              <a:chExt cx="3350183" cy="161925"/>
            </a:xfrm>
          </xdr:grpSpPr>
          <xdr:sp macro="" textlink="">
            <xdr:nvSpPr>
              <xdr:cNvPr id="6161" name="Check Box 17" hidden="1">
                <a:extLst>
                  <a:ext uri="{63B3BB69-23CF-44E3-9099-C40C66FF867C}">
                    <a14:compatExt spid="_x0000_s6161"/>
                  </a:ext>
                </a:extLst>
              </xdr:cNvPr>
              <xdr:cNvSpPr/>
            </xdr:nvSpPr>
            <xdr:spPr bwMode="auto">
              <a:xfrm>
                <a:off x="5305239"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6162" name="Check Box 18" hidden="1">
                <a:extLst>
                  <a:ext uri="{63B3BB69-23CF-44E3-9099-C40C66FF867C}">
                    <a14:compatExt spid="_x0000_s6162"/>
                  </a:ext>
                </a:extLst>
              </xdr:cNvPr>
              <xdr:cNvSpPr/>
            </xdr:nvSpPr>
            <xdr:spPr bwMode="auto">
              <a:xfrm>
                <a:off x="7035055" y="10346326"/>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7171765" y="10310113"/>
              <a:ext cx="3442484" cy="205916"/>
              <a:chOff x="5533085" y="9125444"/>
              <a:chExt cx="2403107" cy="204093"/>
            </a:xfrm>
          </xdr:grpSpPr>
          <xdr:sp macro="" textlink="">
            <xdr:nvSpPr>
              <xdr:cNvPr id="6163" name="Check Box 19" hidden="1">
                <a:extLst>
                  <a:ext uri="{63B3BB69-23CF-44E3-9099-C40C66FF867C}">
                    <a14:compatExt spid="_x0000_s6163"/>
                  </a:ext>
                </a:extLst>
              </xdr:cNvPr>
              <xdr:cNvSpPr/>
            </xdr:nvSpPr>
            <xdr:spPr bwMode="auto">
              <a:xfrm>
                <a:off x="6831141" y="9125500"/>
                <a:ext cx="1105051"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6164" name="Check Box 20" hidden="1">
                <a:extLst>
                  <a:ext uri="{63B3BB69-23CF-44E3-9099-C40C66FF867C}">
                    <a14:compatExt spid="_x0000_s6164"/>
                  </a:ext>
                </a:extLst>
              </xdr:cNvPr>
              <xdr:cNvSpPr/>
            </xdr:nvSpPr>
            <xdr:spPr bwMode="auto">
              <a:xfrm>
                <a:off x="5533085" y="9125444"/>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0</xdr:rowOff>
        </xdr:from>
        <xdr:to>
          <xdr:col>8</xdr:col>
          <xdr:colOff>15417</xdr:colOff>
          <xdr:row>35</xdr:row>
          <xdr:rowOff>165434</xdr:rowOff>
        </xdr:to>
        <xdr:grpSp>
          <xdr:nvGrpSpPr>
            <xdr:cNvPr id="2" name="Group 1"/>
            <xdr:cNvGrpSpPr/>
          </xdr:nvGrpSpPr>
          <xdr:grpSpPr>
            <a:xfrm>
              <a:off x="5564952" y="4403912"/>
              <a:ext cx="3549641" cy="165434"/>
              <a:chOff x="5533115" y="9125322"/>
              <a:chExt cx="2403106" cy="204170"/>
            </a:xfrm>
          </xdr:grpSpPr>
          <xdr:sp macro="" textlink="">
            <xdr:nvSpPr>
              <xdr:cNvPr id="17409" name="Check Box 1" hidden="1">
                <a:extLst>
                  <a:ext uri="{63B3BB69-23CF-44E3-9099-C40C66FF867C}">
                    <a14:compatExt spid="_x0000_s17409"/>
                  </a:ext>
                </a:extLst>
              </xdr:cNvPr>
              <xdr:cNvSpPr/>
            </xdr:nvSpPr>
            <xdr:spPr bwMode="auto">
              <a:xfrm>
                <a:off x="6831165" y="9125455"/>
                <a:ext cx="1105056"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7410" name="Check Box 2" hidden="1">
                <a:extLst>
                  <a:ext uri="{63B3BB69-23CF-44E3-9099-C40C66FF867C}">
                    <a14:compatExt spid="_x0000_s17410"/>
                  </a:ext>
                </a:extLst>
              </xdr:cNvPr>
              <xdr:cNvSpPr/>
            </xdr:nvSpPr>
            <xdr:spPr bwMode="auto">
              <a:xfrm>
                <a:off x="5533115" y="9125322"/>
                <a:ext cx="1097161"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034678" y="4211731"/>
              <a:ext cx="6547111" cy="180975"/>
              <a:chOff x="4372802" y="8739395"/>
              <a:chExt cx="4743455" cy="180975"/>
            </a:xfrm>
          </xdr:grpSpPr>
          <xdr:sp macro="" textlink="">
            <xdr:nvSpPr>
              <xdr:cNvPr id="17411" name="Check Box 3" hidden="1">
                <a:extLst>
                  <a:ext uri="{63B3BB69-23CF-44E3-9099-C40C66FF867C}">
                    <a14:compatExt spid="_x0000_s17411"/>
                  </a:ext>
                </a:extLst>
              </xdr:cNvPr>
              <xdr:cNvSpPr/>
            </xdr:nvSpPr>
            <xdr:spPr bwMode="auto">
              <a:xfrm>
                <a:off x="4372802"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7412" name="Check Box 4" hidden="1">
                <a:extLst>
                  <a:ext uri="{63B3BB69-23CF-44E3-9099-C40C66FF867C}">
                    <a14:compatExt spid="_x0000_s17412"/>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7413" name="Check Box 5" hidden="1">
                <a:extLst>
                  <a:ext uri="{63B3BB69-23CF-44E3-9099-C40C66FF867C}">
                    <a14:compatExt spid="_x0000_s17413"/>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22</xdr:row>
          <xdr:rowOff>0</xdr:rowOff>
        </xdr:from>
        <xdr:to>
          <xdr:col>9</xdr:col>
          <xdr:colOff>176893</xdr:colOff>
          <xdr:row>22</xdr:row>
          <xdr:rowOff>0</xdr:rowOff>
        </xdr:to>
        <xdr:grpSp>
          <xdr:nvGrpSpPr>
            <xdr:cNvPr id="9" name="Group 8"/>
            <xdr:cNvGrpSpPr/>
          </xdr:nvGrpSpPr>
          <xdr:grpSpPr>
            <a:xfrm>
              <a:off x="4568046" y="4191000"/>
              <a:ext cx="8255892" cy="4191000"/>
              <a:chOff x="4184638" y="0"/>
              <a:chExt cx="6179076" cy="4191000"/>
            </a:xfrm>
          </xdr:grpSpPr>
          <xdr:sp macro="" textlink="">
            <xdr:nvSpPr>
              <xdr:cNvPr id="17414" name="Check Box 6" hidden="1">
                <a:extLst>
                  <a:ext uri="{63B3BB69-23CF-44E3-9099-C40C66FF867C}">
                    <a14:compatExt spid="_x0000_s17414"/>
                  </a:ext>
                </a:extLst>
              </xdr:cNvPr>
              <xdr:cNvSpPr/>
            </xdr:nvSpPr>
            <xdr:spPr bwMode="auto">
              <a:xfrm>
                <a:off x="4186464" y="4191000"/>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7415" name="Check Box 7" hidden="1">
                <a:extLst>
                  <a:ext uri="{63B3BB69-23CF-44E3-9099-C40C66FF867C}">
                    <a14:compatExt spid="_x0000_s17415"/>
                  </a:ext>
                </a:extLst>
              </xdr:cNvPr>
              <xdr:cNvSpPr/>
            </xdr:nvSpPr>
            <xdr:spPr bwMode="auto">
              <a:xfrm>
                <a:off x="4195989" y="4191000"/>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7416" name="Check Box 8" hidden="1">
                <a:extLst>
                  <a:ext uri="{63B3BB69-23CF-44E3-9099-C40C66FF867C}">
                    <a14:compatExt spid="_x0000_s17416"/>
                  </a:ext>
                </a:extLst>
              </xdr:cNvPr>
              <xdr:cNvSpPr/>
            </xdr:nvSpPr>
            <xdr:spPr bwMode="auto">
              <a:xfrm>
                <a:off x="4184638" y="4191000"/>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7417" name="Check Box 9" hidden="1">
                <a:extLst>
                  <a:ext uri="{63B3BB69-23CF-44E3-9099-C40C66FF867C}">
                    <a14:compatExt spid="_x0000_s17417"/>
                  </a:ext>
                </a:extLst>
              </xdr:cNvPr>
              <xdr:cNvSpPr/>
            </xdr:nvSpPr>
            <xdr:spPr bwMode="auto">
              <a:xfrm>
                <a:off x="6514683" y="4191000"/>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7418" name="Check Box 10" hidden="1">
                <a:extLst>
                  <a:ext uri="{63B3BB69-23CF-44E3-9099-C40C66FF867C}">
                    <a14:compatExt spid="_x0000_s17418"/>
                  </a:ext>
                </a:extLst>
              </xdr:cNvPr>
              <xdr:cNvSpPr/>
            </xdr:nvSpPr>
            <xdr:spPr bwMode="auto">
              <a:xfrm>
                <a:off x="8853203" y="4191000"/>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7419" name="Check Box 11" hidden="1">
                <a:extLst>
                  <a:ext uri="{63B3BB69-23CF-44E3-9099-C40C66FF867C}">
                    <a14:compatExt spid="_x0000_s17419"/>
                  </a:ext>
                </a:extLst>
              </xdr:cNvPr>
              <xdr:cNvSpPr/>
            </xdr:nvSpPr>
            <xdr:spPr bwMode="auto">
              <a:xfrm>
                <a:off x="4184638" y="4191000"/>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7420" name="Check Box 12" hidden="1">
                <a:extLst>
                  <a:ext uri="{63B3BB69-23CF-44E3-9099-C40C66FF867C}">
                    <a14:compatExt spid="_x0000_s17420"/>
                  </a:ext>
                </a:extLst>
              </xdr:cNvPr>
              <xdr:cNvSpPr/>
            </xdr:nvSpPr>
            <xdr:spPr bwMode="auto">
              <a:xfrm>
                <a:off x="8860735" y="4191000"/>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7421" name="Check Box 13" hidden="1">
                <a:extLst>
                  <a:ext uri="{63B3BB69-23CF-44E3-9099-C40C66FF867C}">
                    <a14:compatExt spid="_x0000_s17421"/>
                  </a:ext>
                </a:extLst>
              </xdr:cNvPr>
              <xdr:cNvSpPr/>
            </xdr:nvSpPr>
            <xdr:spPr bwMode="auto">
              <a:xfrm>
                <a:off x="8855141" y="4191000"/>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7422" name="Check Box 14" hidden="1">
                <a:extLst>
                  <a:ext uri="{63B3BB69-23CF-44E3-9099-C40C66FF867C}">
                    <a14:compatExt spid="_x0000_s17422"/>
                  </a:ext>
                </a:extLst>
              </xdr:cNvPr>
              <xdr:cNvSpPr/>
            </xdr:nvSpPr>
            <xdr:spPr bwMode="auto">
              <a:xfrm>
                <a:off x="6529801" y="4191000"/>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7423" name="Check Box 15" hidden="1">
                <a:extLst>
                  <a:ext uri="{63B3BB69-23CF-44E3-9099-C40C66FF867C}">
                    <a14:compatExt spid="_x0000_s17423"/>
                  </a:ext>
                </a:extLst>
              </xdr:cNvPr>
              <xdr:cNvSpPr/>
            </xdr:nvSpPr>
            <xdr:spPr bwMode="auto">
              <a:xfrm>
                <a:off x="6522773" y="4191000"/>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7424" name="Check Box 16" hidden="1">
                <a:extLst>
                  <a:ext uri="{63B3BB69-23CF-44E3-9099-C40C66FF867C}">
                    <a14:compatExt spid="_x0000_s17424"/>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36</xdr:row>
          <xdr:rowOff>0</xdr:rowOff>
        </xdr:from>
        <xdr:to>
          <xdr:col>8</xdr:col>
          <xdr:colOff>721658</xdr:colOff>
          <xdr:row>39</xdr:row>
          <xdr:rowOff>142875</xdr:rowOff>
        </xdr:to>
        <xdr:grpSp>
          <xdr:nvGrpSpPr>
            <xdr:cNvPr id="21" name="Group 20"/>
            <xdr:cNvGrpSpPr/>
          </xdr:nvGrpSpPr>
          <xdr:grpSpPr>
            <a:xfrm>
              <a:off x="5327656" y="4616824"/>
              <a:ext cx="4493178" cy="142875"/>
              <a:chOff x="5305240" y="10346326"/>
              <a:chExt cx="3350183" cy="161925"/>
            </a:xfrm>
          </xdr:grpSpPr>
          <xdr:sp macro="" textlink="">
            <xdr:nvSpPr>
              <xdr:cNvPr id="17425" name="Check Box 17" hidden="1">
                <a:extLst>
                  <a:ext uri="{63B3BB69-23CF-44E3-9099-C40C66FF867C}">
                    <a14:compatExt spid="_x0000_s17425"/>
                  </a:ext>
                </a:extLst>
              </xdr:cNvPr>
              <xdr:cNvSpPr/>
            </xdr:nvSpPr>
            <xdr:spPr bwMode="auto">
              <a:xfrm>
                <a:off x="5305240"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7426" name="Check Box 18" hidden="1">
                <a:extLst>
                  <a:ext uri="{63B3BB69-23CF-44E3-9099-C40C66FF867C}">
                    <a14:compatExt spid="_x0000_s17426"/>
                  </a:ext>
                </a:extLst>
              </xdr:cNvPr>
              <xdr:cNvSpPr/>
            </xdr:nvSpPr>
            <xdr:spPr bwMode="auto">
              <a:xfrm>
                <a:off x="7035056" y="10346326"/>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7171765" y="10310113"/>
              <a:ext cx="3442484" cy="205916"/>
              <a:chOff x="5533086" y="9125400"/>
              <a:chExt cx="2403111" cy="204113"/>
            </a:xfrm>
          </xdr:grpSpPr>
          <xdr:sp macro="" textlink="">
            <xdr:nvSpPr>
              <xdr:cNvPr id="17427" name="Check Box 19" hidden="1">
                <a:extLst>
                  <a:ext uri="{63B3BB69-23CF-44E3-9099-C40C66FF867C}">
                    <a14:compatExt spid="_x0000_s17427"/>
                  </a:ext>
                </a:extLst>
              </xdr:cNvPr>
              <xdr:cNvSpPr/>
            </xdr:nvSpPr>
            <xdr:spPr bwMode="auto">
              <a:xfrm>
                <a:off x="6831146" y="9125476"/>
                <a:ext cx="1105051"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7428" name="Check Box 20" hidden="1">
                <a:extLst>
                  <a:ext uri="{63B3BB69-23CF-44E3-9099-C40C66FF867C}">
                    <a14:compatExt spid="_x0000_s17428"/>
                  </a:ext>
                </a:extLst>
              </xdr:cNvPr>
              <xdr:cNvSpPr/>
            </xdr:nvSpPr>
            <xdr:spPr bwMode="auto">
              <a:xfrm>
                <a:off x="5533086" y="9125400"/>
                <a:ext cx="1097154"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564952" y="4403912"/>
              <a:ext cx="3549641" cy="165434"/>
              <a:chOff x="5533114" y="9125339"/>
              <a:chExt cx="2403107" cy="204168"/>
            </a:xfrm>
          </xdr:grpSpPr>
          <xdr:sp macro="" textlink="">
            <xdr:nvSpPr>
              <xdr:cNvPr id="1025" name="Check Box 1" hidden="1">
                <a:extLst>
                  <a:ext uri="{63B3BB69-23CF-44E3-9099-C40C66FF867C}">
                    <a14:compatExt spid="_x0000_s1025"/>
                  </a:ext>
                </a:extLst>
              </xdr:cNvPr>
              <xdr:cNvSpPr/>
            </xdr:nvSpPr>
            <xdr:spPr bwMode="auto">
              <a:xfrm>
                <a:off x="6831165" y="9125469"/>
                <a:ext cx="1105056"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26" name="Check Box 2" hidden="1">
                <a:extLst>
                  <a:ext uri="{63B3BB69-23CF-44E3-9099-C40C66FF867C}">
                    <a14:compatExt spid="_x0000_s1026"/>
                  </a:ext>
                </a:extLst>
              </xdr:cNvPr>
              <xdr:cNvSpPr/>
            </xdr:nvSpPr>
            <xdr:spPr bwMode="auto">
              <a:xfrm>
                <a:off x="5533114" y="9125339"/>
                <a:ext cx="1097161"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034678" y="4211731"/>
              <a:ext cx="6547111" cy="180975"/>
              <a:chOff x="4372802" y="8739395"/>
              <a:chExt cx="4743455" cy="180975"/>
            </a:xfrm>
          </xdr:grpSpPr>
          <xdr:sp macro="" textlink="">
            <xdr:nvSpPr>
              <xdr:cNvPr id="1027" name="Check Box 3" hidden="1">
                <a:extLst>
                  <a:ext uri="{63B3BB69-23CF-44E3-9099-C40C66FF867C}">
                    <a14:compatExt spid="_x0000_s1027"/>
                  </a:ext>
                </a:extLst>
              </xdr:cNvPr>
              <xdr:cNvSpPr/>
            </xdr:nvSpPr>
            <xdr:spPr bwMode="auto">
              <a:xfrm>
                <a:off x="4372802"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028" name="Check Box 4" hidden="1">
                <a:extLst>
                  <a:ext uri="{63B3BB69-23CF-44E3-9099-C40C66FF867C}">
                    <a14:compatExt spid="_x0000_s1028"/>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029" name="Check Box 5" hidden="1">
                <a:extLst>
                  <a:ext uri="{63B3BB69-23CF-44E3-9099-C40C66FF867C}">
                    <a14:compatExt spid="_x0000_s1029"/>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3104240" y="4202206"/>
              <a:ext cx="5179634" cy="4202206"/>
              <a:chOff x="3709959" y="0"/>
              <a:chExt cx="5001456" cy="4202206"/>
            </a:xfrm>
          </xdr:grpSpPr>
          <xdr:sp macro="" textlink="">
            <xdr:nvSpPr>
              <xdr:cNvPr id="1030" name="Check Box 6" hidden="1">
                <a:extLst>
                  <a:ext uri="{63B3BB69-23CF-44E3-9099-C40C66FF867C}">
                    <a14:compatExt spid="_x0000_s1030"/>
                  </a:ext>
                </a:extLst>
              </xdr:cNvPr>
              <xdr:cNvSpPr/>
            </xdr:nvSpPr>
            <xdr:spPr bwMode="auto">
              <a:xfrm>
                <a:off x="3710128" y="4202206"/>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031" name="Check Box 7" hidden="1">
                <a:extLst>
                  <a:ext uri="{63B3BB69-23CF-44E3-9099-C40C66FF867C}">
                    <a14:compatExt spid="_x0000_s1031"/>
                  </a:ext>
                </a:extLst>
              </xdr:cNvPr>
              <xdr:cNvSpPr/>
            </xdr:nvSpPr>
            <xdr:spPr bwMode="auto">
              <a:xfrm>
                <a:off x="3719653" y="4202206"/>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032" name="Check Box 8" hidden="1">
                <a:extLst>
                  <a:ext uri="{63B3BB69-23CF-44E3-9099-C40C66FF867C}">
                    <a14:compatExt spid="_x0000_s1032"/>
                  </a:ext>
                </a:extLst>
              </xdr:cNvPr>
              <xdr:cNvSpPr/>
            </xdr:nvSpPr>
            <xdr:spPr bwMode="auto">
              <a:xfrm>
                <a:off x="3709959" y="4202206"/>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033" name="Check Box 9" hidden="1">
                <a:extLst>
                  <a:ext uri="{63B3BB69-23CF-44E3-9099-C40C66FF867C}">
                    <a14:compatExt spid="_x0000_s1033"/>
                  </a:ext>
                </a:extLst>
              </xdr:cNvPr>
              <xdr:cNvSpPr/>
            </xdr:nvSpPr>
            <xdr:spPr bwMode="auto">
              <a:xfrm>
                <a:off x="5454240" y="4202206"/>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034" name="Check Box 10" hidden="1">
                <a:extLst>
                  <a:ext uri="{63B3BB69-23CF-44E3-9099-C40C66FF867C}">
                    <a14:compatExt spid="_x0000_s1034"/>
                  </a:ext>
                </a:extLst>
              </xdr:cNvPr>
              <xdr:cNvSpPr/>
            </xdr:nvSpPr>
            <xdr:spPr bwMode="auto">
              <a:xfrm>
                <a:off x="7202799" y="4202206"/>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035" name="Check Box 11" hidden="1">
                <a:extLst>
                  <a:ext uri="{63B3BB69-23CF-44E3-9099-C40C66FF867C}">
                    <a14:compatExt spid="_x0000_s1035"/>
                  </a:ext>
                </a:extLst>
              </xdr:cNvPr>
              <xdr:cNvSpPr/>
            </xdr:nvSpPr>
            <xdr:spPr bwMode="auto">
              <a:xfrm>
                <a:off x="3709959" y="4202206"/>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036" name="Check Box 12" hidden="1">
                <a:extLst>
                  <a:ext uri="{63B3BB69-23CF-44E3-9099-C40C66FF867C}">
                    <a14:compatExt spid="_x0000_s1036"/>
                  </a:ext>
                </a:extLst>
              </xdr:cNvPr>
              <xdr:cNvSpPr/>
            </xdr:nvSpPr>
            <xdr:spPr bwMode="auto">
              <a:xfrm>
                <a:off x="7208436" y="4202206"/>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037" name="Check Box 13" hidden="1">
                <a:extLst>
                  <a:ext uri="{63B3BB69-23CF-44E3-9099-C40C66FF867C}">
                    <a14:compatExt spid="_x0000_s1037"/>
                  </a:ext>
                </a:extLst>
              </xdr:cNvPr>
              <xdr:cNvSpPr/>
            </xdr:nvSpPr>
            <xdr:spPr bwMode="auto">
              <a:xfrm>
                <a:off x="7205447" y="4202206"/>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038" name="Check Box 14" hidden="1">
                <a:extLst>
                  <a:ext uri="{63B3BB69-23CF-44E3-9099-C40C66FF867C}">
                    <a14:compatExt spid="_x0000_s1038"/>
                  </a:ext>
                </a:extLst>
              </xdr:cNvPr>
              <xdr:cNvSpPr/>
            </xdr:nvSpPr>
            <xdr:spPr bwMode="auto">
              <a:xfrm>
                <a:off x="5466753" y="4202206"/>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039" name="Check Box 15" hidden="1">
                <a:extLst>
                  <a:ext uri="{63B3BB69-23CF-44E3-9099-C40C66FF867C}">
                    <a14:compatExt spid="_x0000_s1039"/>
                  </a:ext>
                </a:extLst>
              </xdr:cNvPr>
              <xdr:cNvSpPr/>
            </xdr:nvSpPr>
            <xdr:spPr bwMode="auto">
              <a:xfrm>
                <a:off x="5461453" y="4202206"/>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040" name="Check Box 16" hidden="1">
                <a:extLst>
                  <a:ext uri="{63B3BB69-23CF-44E3-9099-C40C66FF867C}">
                    <a14:compatExt spid="_x0000_s1040"/>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327656" y="4616824"/>
              <a:ext cx="4493178" cy="142875"/>
              <a:chOff x="5305237" y="10346326"/>
              <a:chExt cx="3350185" cy="161925"/>
            </a:xfrm>
          </xdr:grpSpPr>
          <xdr:sp macro="" textlink="">
            <xdr:nvSpPr>
              <xdr:cNvPr id="1041" name="Check Box 17" hidden="1">
                <a:extLst>
                  <a:ext uri="{63B3BB69-23CF-44E3-9099-C40C66FF867C}">
                    <a14:compatExt spid="_x0000_s1041"/>
                  </a:ext>
                </a:extLst>
              </xdr:cNvPr>
              <xdr:cNvSpPr/>
            </xdr:nvSpPr>
            <xdr:spPr bwMode="auto">
              <a:xfrm>
                <a:off x="5305237"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042" name="Check Box 18" hidden="1">
                <a:extLst>
                  <a:ext uri="{63B3BB69-23CF-44E3-9099-C40C66FF867C}">
                    <a14:compatExt spid="_x0000_s1042"/>
                  </a:ext>
                </a:extLst>
              </xdr:cNvPr>
              <xdr:cNvSpPr/>
            </xdr:nvSpPr>
            <xdr:spPr bwMode="auto">
              <a:xfrm>
                <a:off x="7035055" y="10346326"/>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7171765" y="10310113"/>
              <a:ext cx="3442484" cy="205916"/>
              <a:chOff x="5533091" y="9125468"/>
              <a:chExt cx="2403104" cy="204113"/>
            </a:xfrm>
          </xdr:grpSpPr>
          <xdr:sp macro="" textlink="">
            <xdr:nvSpPr>
              <xdr:cNvPr id="1043" name="Check Box 19" hidden="1">
                <a:extLst>
                  <a:ext uri="{63B3BB69-23CF-44E3-9099-C40C66FF867C}">
                    <a14:compatExt spid="_x0000_s1043"/>
                  </a:ext>
                </a:extLst>
              </xdr:cNvPr>
              <xdr:cNvSpPr/>
            </xdr:nvSpPr>
            <xdr:spPr bwMode="auto">
              <a:xfrm>
                <a:off x="6831144" y="9125543"/>
                <a:ext cx="1105051"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44" name="Check Box 20" hidden="1">
                <a:extLst>
                  <a:ext uri="{63B3BB69-23CF-44E3-9099-C40C66FF867C}">
                    <a14:compatExt spid="_x0000_s1044"/>
                  </a:ext>
                </a:extLst>
              </xdr:cNvPr>
              <xdr:cNvSpPr/>
            </xdr:nvSpPr>
            <xdr:spPr bwMode="auto">
              <a:xfrm>
                <a:off x="5533091" y="9125468"/>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564952" y="4403912"/>
              <a:ext cx="3549641" cy="165434"/>
              <a:chOff x="5533115" y="9125322"/>
              <a:chExt cx="2403106" cy="204170"/>
            </a:xfrm>
          </xdr:grpSpPr>
          <xdr:sp macro="" textlink="">
            <xdr:nvSpPr>
              <xdr:cNvPr id="8193" name="Check Box 1" hidden="1">
                <a:extLst>
                  <a:ext uri="{63B3BB69-23CF-44E3-9099-C40C66FF867C}">
                    <a14:compatExt spid="_x0000_s8193"/>
                  </a:ext>
                </a:extLst>
              </xdr:cNvPr>
              <xdr:cNvSpPr/>
            </xdr:nvSpPr>
            <xdr:spPr bwMode="auto">
              <a:xfrm>
                <a:off x="6831165" y="9125455"/>
                <a:ext cx="1105056"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8194" name="Check Box 2" hidden="1">
                <a:extLst>
                  <a:ext uri="{63B3BB69-23CF-44E3-9099-C40C66FF867C}">
                    <a14:compatExt spid="_x0000_s8194"/>
                  </a:ext>
                </a:extLst>
              </xdr:cNvPr>
              <xdr:cNvSpPr/>
            </xdr:nvSpPr>
            <xdr:spPr bwMode="auto">
              <a:xfrm>
                <a:off x="5533115" y="9125322"/>
                <a:ext cx="1097161"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034678" y="4211731"/>
              <a:ext cx="6547111" cy="180975"/>
              <a:chOff x="4372802" y="8739395"/>
              <a:chExt cx="4743455" cy="180975"/>
            </a:xfrm>
          </xdr:grpSpPr>
          <xdr:sp macro="" textlink="">
            <xdr:nvSpPr>
              <xdr:cNvPr id="8195" name="Check Box 3" hidden="1">
                <a:extLst>
                  <a:ext uri="{63B3BB69-23CF-44E3-9099-C40C66FF867C}">
                    <a14:compatExt spid="_x0000_s8195"/>
                  </a:ext>
                </a:extLst>
              </xdr:cNvPr>
              <xdr:cNvSpPr/>
            </xdr:nvSpPr>
            <xdr:spPr bwMode="auto">
              <a:xfrm>
                <a:off x="4372802"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8196" name="Check Box 4" hidden="1">
                <a:extLst>
                  <a:ext uri="{63B3BB69-23CF-44E3-9099-C40C66FF867C}">
                    <a14:compatExt spid="_x0000_s8196"/>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8197" name="Check Box 5" hidden="1">
                <a:extLst>
                  <a:ext uri="{63B3BB69-23CF-44E3-9099-C40C66FF867C}">
                    <a14:compatExt spid="_x0000_s8197"/>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3104240" y="4202206"/>
              <a:ext cx="5179634" cy="4202206"/>
              <a:chOff x="3709959" y="0"/>
              <a:chExt cx="5001456" cy="4202206"/>
            </a:xfrm>
          </xdr:grpSpPr>
          <xdr:sp macro="" textlink="">
            <xdr:nvSpPr>
              <xdr:cNvPr id="8198" name="Check Box 6" hidden="1">
                <a:extLst>
                  <a:ext uri="{63B3BB69-23CF-44E3-9099-C40C66FF867C}">
                    <a14:compatExt spid="_x0000_s8198"/>
                  </a:ext>
                </a:extLst>
              </xdr:cNvPr>
              <xdr:cNvSpPr/>
            </xdr:nvSpPr>
            <xdr:spPr bwMode="auto">
              <a:xfrm>
                <a:off x="3710128" y="4202206"/>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8199" name="Check Box 7" hidden="1">
                <a:extLst>
                  <a:ext uri="{63B3BB69-23CF-44E3-9099-C40C66FF867C}">
                    <a14:compatExt spid="_x0000_s8199"/>
                  </a:ext>
                </a:extLst>
              </xdr:cNvPr>
              <xdr:cNvSpPr/>
            </xdr:nvSpPr>
            <xdr:spPr bwMode="auto">
              <a:xfrm>
                <a:off x="3719653" y="4202206"/>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8200" name="Check Box 8" hidden="1">
                <a:extLst>
                  <a:ext uri="{63B3BB69-23CF-44E3-9099-C40C66FF867C}">
                    <a14:compatExt spid="_x0000_s8200"/>
                  </a:ext>
                </a:extLst>
              </xdr:cNvPr>
              <xdr:cNvSpPr/>
            </xdr:nvSpPr>
            <xdr:spPr bwMode="auto">
              <a:xfrm>
                <a:off x="3709959" y="4202206"/>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8201" name="Check Box 9" hidden="1">
                <a:extLst>
                  <a:ext uri="{63B3BB69-23CF-44E3-9099-C40C66FF867C}">
                    <a14:compatExt spid="_x0000_s8201"/>
                  </a:ext>
                </a:extLst>
              </xdr:cNvPr>
              <xdr:cNvSpPr/>
            </xdr:nvSpPr>
            <xdr:spPr bwMode="auto">
              <a:xfrm>
                <a:off x="5454240" y="4202206"/>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8202" name="Check Box 10" hidden="1">
                <a:extLst>
                  <a:ext uri="{63B3BB69-23CF-44E3-9099-C40C66FF867C}">
                    <a14:compatExt spid="_x0000_s8202"/>
                  </a:ext>
                </a:extLst>
              </xdr:cNvPr>
              <xdr:cNvSpPr/>
            </xdr:nvSpPr>
            <xdr:spPr bwMode="auto">
              <a:xfrm>
                <a:off x="7202799" y="4202206"/>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8203" name="Check Box 11" hidden="1">
                <a:extLst>
                  <a:ext uri="{63B3BB69-23CF-44E3-9099-C40C66FF867C}">
                    <a14:compatExt spid="_x0000_s8203"/>
                  </a:ext>
                </a:extLst>
              </xdr:cNvPr>
              <xdr:cNvSpPr/>
            </xdr:nvSpPr>
            <xdr:spPr bwMode="auto">
              <a:xfrm>
                <a:off x="3709959" y="4202206"/>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8204" name="Check Box 12" hidden="1">
                <a:extLst>
                  <a:ext uri="{63B3BB69-23CF-44E3-9099-C40C66FF867C}">
                    <a14:compatExt spid="_x0000_s8204"/>
                  </a:ext>
                </a:extLst>
              </xdr:cNvPr>
              <xdr:cNvSpPr/>
            </xdr:nvSpPr>
            <xdr:spPr bwMode="auto">
              <a:xfrm>
                <a:off x="7208436" y="4202206"/>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8205" name="Check Box 13" hidden="1">
                <a:extLst>
                  <a:ext uri="{63B3BB69-23CF-44E3-9099-C40C66FF867C}">
                    <a14:compatExt spid="_x0000_s8205"/>
                  </a:ext>
                </a:extLst>
              </xdr:cNvPr>
              <xdr:cNvSpPr/>
            </xdr:nvSpPr>
            <xdr:spPr bwMode="auto">
              <a:xfrm>
                <a:off x="7205447" y="4202206"/>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8206" name="Check Box 14" hidden="1">
                <a:extLst>
                  <a:ext uri="{63B3BB69-23CF-44E3-9099-C40C66FF867C}">
                    <a14:compatExt spid="_x0000_s8206"/>
                  </a:ext>
                </a:extLst>
              </xdr:cNvPr>
              <xdr:cNvSpPr/>
            </xdr:nvSpPr>
            <xdr:spPr bwMode="auto">
              <a:xfrm>
                <a:off x="5466753" y="4202206"/>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8207" name="Check Box 15" hidden="1">
                <a:extLst>
                  <a:ext uri="{63B3BB69-23CF-44E3-9099-C40C66FF867C}">
                    <a14:compatExt spid="_x0000_s8207"/>
                  </a:ext>
                </a:extLst>
              </xdr:cNvPr>
              <xdr:cNvSpPr/>
            </xdr:nvSpPr>
            <xdr:spPr bwMode="auto">
              <a:xfrm>
                <a:off x="5461453" y="4202206"/>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8208" name="Check Box 16" hidden="1">
                <a:extLst>
                  <a:ext uri="{63B3BB69-23CF-44E3-9099-C40C66FF867C}">
                    <a14:compatExt spid="_x0000_s8208"/>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327656" y="4616824"/>
              <a:ext cx="4493178" cy="142875"/>
              <a:chOff x="5305240" y="10346326"/>
              <a:chExt cx="3350183" cy="161925"/>
            </a:xfrm>
          </xdr:grpSpPr>
          <xdr:sp macro="" textlink="">
            <xdr:nvSpPr>
              <xdr:cNvPr id="8209" name="Check Box 17" hidden="1">
                <a:extLst>
                  <a:ext uri="{63B3BB69-23CF-44E3-9099-C40C66FF867C}">
                    <a14:compatExt spid="_x0000_s8209"/>
                  </a:ext>
                </a:extLst>
              </xdr:cNvPr>
              <xdr:cNvSpPr/>
            </xdr:nvSpPr>
            <xdr:spPr bwMode="auto">
              <a:xfrm>
                <a:off x="5305240"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8210" name="Check Box 18" hidden="1">
                <a:extLst>
                  <a:ext uri="{63B3BB69-23CF-44E3-9099-C40C66FF867C}">
                    <a14:compatExt spid="_x0000_s8210"/>
                  </a:ext>
                </a:extLst>
              </xdr:cNvPr>
              <xdr:cNvSpPr/>
            </xdr:nvSpPr>
            <xdr:spPr bwMode="auto">
              <a:xfrm>
                <a:off x="7035056" y="10346326"/>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7171765" y="10310113"/>
              <a:ext cx="3442484" cy="205916"/>
              <a:chOff x="5533086" y="9125400"/>
              <a:chExt cx="2403111" cy="204113"/>
            </a:xfrm>
          </xdr:grpSpPr>
          <xdr:sp macro="" textlink="">
            <xdr:nvSpPr>
              <xdr:cNvPr id="8211" name="Check Box 19" hidden="1">
                <a:extLst>
                  <a:ext uri="{63B3BB69-23CF-44E3-9099-C40C66FF867C}">
                    <a14:compatExt spid="_x0000_s8211"/>
                  </a:ext>
                </a:extLst>
              </xdr:cNvPr>
              <xdr:cNvSpPr/>
            </xdr:nvSpPr>
            <xdr:spPr bwMode="auto">
              <a:xfrm>
                <a:off x="6831146" y="9125476"/>
                <a:ext cx="1105051"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8212" name="Check Box 20" hidden="1">
                <a:extLst>
                  <a:ext uri="{63B3BB69-23CF-44E3-9099-C40C66FF867C}">
                    <a14:compatExt spid="_x0000_s8212"/>
                  </a:ext>
                </a:extLst>
              </xdr:cNvPr>
              <xdr:cNvSpPr/>
            </xdr:nvSpPr>
            <xdr:spPr bwMode="auto">
              <a:xfrm>
                <a:off x="5533086" y="9125400"/>
                <a:ext cx="1097154"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564952" y="4403912"/>
              <a:ext cx="3549641" cy="165434"/>
              <a:chOff x="5533119" y="9125428"/>
              <a:chExt cx="2403104" cy="204063"/>
            </a:xfrm>
          </xdr:grpSpPr>
          <xdr:sp macro="" textlink="">
            <xdr:nvSpPr>
              <xdr:cNvPr id="7169" name="Check Box 1" hidden="1">
                <a:extLst>
                  <a:ext uri="{63B3BB69-23CF-44E3-9099-C40C66FF867C}">
                    <a14:compatExt spid="_x0000_s7169"/>
                  </a:ext>
                </a:extLst>
              </xdr:cNvPr>
              <xdr:cNvSpPr/>
            </xdr:nvSpPr>
            <xdr:spPr bwMode="auto">
              <a:xfrm>
                <a:off x="6831167" y="9125455"/>
                <a:ext cx="1105056"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7170" name="Check Box 2" hidden="1">
                <a:extLst>
                  <a:ext uri="{63B3BB69-23CF-44E3-9099-C40C66FF867C}">
                    <a14:compatExt spid="_x0000_s7170"/>
                  </a:ext>
                </a:extLst>
              </xdr:cNvPr>
              <xdr:cNvSpPr/>
            </xdr:nvSpPr>
            <xdr:spPr bwMode="auto">
              <a:xfrm>
                <a:off x="5533119" y="9125428"/>
                <a:ext cx="1097162"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034678" y="4211731"/>
              <a:ext cx="6547111" cy="180975"/>
              <a:chOff x="4372802" y="8739395"/>
              <a:chExt cx="4743455" cy="180975"/>
            </a:xfrm>
          </xdr:grpSpPr>
          <xdr:sp macro="" textlink="">
            <xdr:nvSpPr>
              <xdr:cNvPr id="7171" name="Check Box 3" hidden="1">
                <a:extLst>
                  <a:ext uri="{63B3BB69-23CF-44E3-9099-C40C66FF867C}">
                    <a14:compatExt spid="_x0000_s7171"/>
                  </a:ext>
                </a:extLst>
              </xdr:cNvPr>
              <xdr:cNvSpPr/>
            </xdr:nvSpPr>
            <xdr:spPr bwMode="auto">
              <a:xfrm>
                <a:off x="4372802"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7172" name="Check Box 4" hidden="1">
                <a:extLst>
                  <a:ext uri="{63B3BB69-23CF-44E3-9099-C40C66FF867C}">
                    <a14:compatExt spid="_x0000_s7172"/>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7173" name="Check Box 5" hidden="1">
                <a:extLst>
                  <a:ext uri="{63B3BB69-23CF-44E3-9099-C40C66FF867C}">
                    <a14:compatExt spid="_x0000_s7173"/>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3104240" y="4202206"/>
              <a:ext cx="5179634" cy="4202206"/>
              <a:chOff x="3709959" y="0"/>
              <a:chExt cx="5001456" cy="4202206"/>
            </a:xfrm>
          </xdr:grpSpPr>
          <xdr:sp macro="" textlink="">
            <xdr:nvSpPr>
              <xdr:cNvPr id="7174" name="Check Box 6" hidden="1">
                <a:extLst>
                  <a:ext uri="{63B3BB69-23CF-44E3-9099-C40C66FF867C}">
                    <a14:compatExt spid="_x0000_s7174"/>
                  </a:ext>
                </a:extLst>
              </xdr:cNvPr>
              <xdr:cNvSpPr/>
            </xdr:nvSpPr>
            <xdr:spPr bwMode="auto">
              <a:xfrm>
                <a:off x="3710128" y="4202206"/>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7175" name="Check Box 7" hidden="1">
                <a:extLst>
                  <a:ext uri="{63B3BB69-23CF-44E3-9099-C40C66FF867C}">
                    <a14:compatExt spid="_x0000_s7175"/>
                  </a:ext>
                </a:extLst>
              </xdr:cNvPr>
              <xdr:cNvSpPr/>
            </xdr:nvSpPr>
            <xdr:spPr bwMode="auto">
              <a:xfrm>
                <a:off x="3719653" y="4202206"/>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7176" name="Check Box 8" hidden="1">
                <a:extLst>
                  <a:ext uri="{63B3BB69-23CF-44E3-9099-C40C66FF867C}">
                    <a14:compatExt spid="_x0000_s7176"/>
                  </a:ext>
                </a:extLst>
              </xdr:cNvPr>
              <xdr:cNvSpPr/>
            </xdr:nvSpPr>
            <xdr:spPr bwMode="auto">
              <a:xfrm>
                <a:off x="3709959" y="4202206"/>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7177" name="Check Box 9" hidden="1">
                <a:extLst>
                  <a:ext uri="{63B3BB69-23CF-44E3-9099-C40C66FF867C}">
                    <a14:compatExt spid="_x0000_s7177"/>
                  </a:ext>
                </a:extLst>
              </xdr:cNvPr>
              <xdr:cNvSpPr/>
            </xdr:nvSpPr>
            <xdr:spPr bwMode="auto">
              <a:xfrm>
                <a:off x="5454240" y="4202206"/>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7178" name="Check Box 10" hidden="1">
                <a:extLst>
                  <a:ext uri="{63B3BB69-23CF-44E3-9099-C40C66FF867C}">
                    <a14:compatExt spid="_x0000_s7178"/>
                  </a:ext>
                </a:extLst>
              </xdr:cNvPr>
              <xdr:cNvSpPr/>
            </xdr:nvSpPr>
            <xdr:spPr bwMode="auto">
              <a:xfrm>
                <a:off x="7202799" y="4202206"/>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7179" name="Check Box 11" hidden="1">
                <a:extLst>
                  <a:ext uri="{63B3BB69-23CF-44E3-9099-C40C66FF867C}">
                    <a14:compatExt spid="_x0000_s7179"/>
                  </a:ext>
                </a:extLst>
              </xdr:cNvPr>
              <xdr:cNvSpPr/>
            </xdr:nvSpPr>
            <xdr:spPr bwMode="auto">
              <a:xfrm>
                <a:off x="3709959" y="4202206"/>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7180" name="Check Box 12" hidden="1">
                <a:extLst>
                  <a:ext uri="{63B3BB69-23CF-44E3-9099-C40C66FF867C}">
                    <a14:compatExt spid="_x0000_s7180"/>
                  </a:ext>
                </a:extLst>
              </xdr:cNvPr>
              <xdr:cNvSpPr/>
            </xdr:nvSpPr>
            <xdr:spPr bwMode="auto">
              <a:xfrm>
                <a:off x="7208436" y="4202206"/>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7181" name="Check Box 13" hidden="1">
                <a:extLst>
                  <a:ext uri="{63B3BB69-23CF-44E3-9099-C40C66FF867C}">
                    <a14:compatExt spid="_x0000_s7181"/>
                  </a:ext>
                </a:extLst>
              </xdr:cNvPr>
              <xdr:cNvSpPr/>
            </xdr:nvSpPr>
            <xdr:spPr bwMode="auto">
              <a:xfrm>
                <a:off x="7205447" y="4202206"/>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7182" name="Check Box 14" hidden="1">
                <a:extLst>
                  <a:ext uri="{63B3BB69-23CF-44E3-9099-C40C66FF867C}">
                    <a14:compatExt spid="_x0000_s7182"/>
                  </a:ext>
                </a:extLst>
              </xdr:cNvPr>
              <xdr:cNvSpPr/>
            </xdr:nvSpPr>
            <xdr:spPr bwMode="auto">
              <a:xfrm>
                <a:off x="5466753" y="4202206"/>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7183" name="Check Box 15" hidden="1">
                <a:extLst>
                  <a:ext uri="{63B3BB69-23CF-44E3-9099-C40C66FF867C}">
                    <a14:compatExt spid="_x0000_s7183"/>
                  </a:ext>
                </a:extLst>
              </xdr:cNvPr>
              <xdr:cNvSpPr/>
            </xdr:nvSpPr>
            <xdr:spPr bwMode="auto">
              <a:xfrm>
                <a:off x="5461453" y="4202206"/>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7184" name="Check Box 16" hidden="1">
                <a:extLst>
                  <a:ext uri="{63B3BB69-23CF-44E3-9099-C40C66FF867C}">
                    <a14:compatExt spid="_x0000_s7184"/>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327656" y="4616824"/>
              <a:ext cx="4493178" cy="142875"/>
              <a:chOff x="5305237" y="10346326"/>
              <a:chExt cx="3350185" cy="161925"/>
            </a:xfrm>
          </xdr:grpSpPr>
          <xdr:sp macro="" textlink="">
            <xdr:nvSpPr>
              <xdr:cNvPr id="7185" name="Check Box 17" hidden="1">
                <a:extLst>
                  <a:ext uri="{63B3BB69-23CF-44E3-9099-C40C66FF867C}">
                    <a14:compatExt spid="_x0000_s7185"/>
                  </a:ext>
                </a:extLst>
              </xdr:cNvPr>
              <xdr:cNvSpPr/>
            </xdr:nvSpPr>
            <xdr:spPr bwMode="auto">
              <a:xfrm>
                <a:off x="5305237" y="10346740"/>
                <a:ext cx="1621325"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7186" name="Check Box 18" hidden="1">
                <a:extLst>
                  <a:ext uri="{63B3BB69-23CF-44E3-9099-C40C66FF867C}">
                    <a14:compatExt spid="_x0000_s7186"/>
                  </a:ext>
                </a:extLst>
              </xdr:cNvPr>
              <xdr:cNvSpPr/>
            </xdr:nvSpPr>
            <xdr:spPr bwMode="auto">
              <a:xfrm>
                <a:off x="7035055" y="10346326"/>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7171765" y="10310113"/>
              <a:ext cx="3442484" cy="205916"/>
              <a:chOff x="5533084" y="9125452"/>
              <a:chExt cx="2403106" cy="204036"/>
            </a:xfrm>
          </xdr:grpSpPr>
          <xdr:sp macro="" textlink="">
            <xdr:nvSpPr>
              <xdr:cNvPr id="7187" name="Check Box 19" hidden="1">
                <a:extLst>
                  <a:ext uri="{63B3BB69-23CF-44E3-9099-C40C66FF867C}">
                    <a14:compatExt spid="_x0000_s7187"/>
                  </a:ext>
                </a:extLst>
              </xdr:cNvPr>
              <xdr:cNvSpPr/>
            </xdr:nvSpPr>
            <xdr:spPr bwMode="auto">
              <a:xfrm>
                <a:off x="6831140" y="9125452"/>
                <a:ext cx="1105050"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7188" name="Check Box 20" hidden="1">
                <a:extLst>
                  <a:ext uri="{63B3BB69-23CF-44E3-9099-C40C66FF867C}">
                    <a14:compatExt spid="_x0000_s7188"/>
                  </a:ext>
                </a:extLst>
              </xdr:cNvPr>
              <xdr:cNvSpPr/>
            </xdr:nvSpPr>
            <xdr:spPr bwMode="auto">
              <a:xfrm>
                <a:off x="5533084" y="9125461"/>
                <a:ext cx="1097154"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5.xml"/><Relationship Id="rId13" Type="http://schemas.openxmlformats.org/officeDocument/2006/relationships/ctrlProp" Target="../ctrlProps/ctrlProp30.xml"/><Relationship Id="rId18" Type="http://schemas.openxmlformats.org/officeDocument/2006/relationships/ctrlProp" Target="../ctrlProps/ctrlProp35.xml"/><Relationship Id="rId3" Type="http://schemas.openxmlformats.org/officeDocument/2006/relationships/vmlDrawing" Target="../drawings/vmlDrawing2.vml"/><Relationship Id="rId21" Type="http://schemas.openxmlformats.org/officeDocument/2006/relationships/ctrlProp" Target="../ctrlProps/ctrlProp38.xml"/><Relationship Id="rId7" Type="http://schemas.openxmlformats.org/officeDocument/2006/relationships/ctrlProp" Target="../ctrlProps/ctrlProp24.xml"/><Relationship Id="rId12" Type="http://schemas.openxmlformats.org/officeDocument/2006/relationships/ctrlProp" Target="../ctrlProps/ctrlProp29.xml"/><Relationship Id="rId17" Type="http://schemas.openxmlformats.org/officeDocument/2006/relationships/ctrlProp" Target="../ctrlProps/ctrlProp34.xml"/><Relationship Id="rId2" Type="http://schemas.openxmlformats.org/officeDocument/2006/relationships/drawing" Target="../drawings/drawing2.xml"/><Relationship Id="rId16" Type="http://schemas.openxmlformats.org/officeDocument/2006/relationships/ctrlProp" Target="../ctrlProps/ctrlProp33.xml"/><Relationship Id="rId20" Type="http://schemas.openxmlformats.org/officeDocument/2006/relationships/ctrlProp" Target="../ctrlProps/ctrlProp37.xml"/><Relationship Id="rId1" Type="http://schemas.openxmlformats.org/officeDocument/2006/relationships/printerSettings" Target="../printerSettings/printerSettings2.bin"/><Relationship Id="rId6" Type="http://schemas.openxmlformats.org/officeDocument/2006/relationships/ctrlProp" Target="../ctrlProps/ctrlProp23.xml"/><Relationship Id="rId11" Type="http://schemas.openxmlformats.org/officeDocument/2006/relationships/ctrlProp" Target="../ctrlProps/ctrlProp28.xml"/><Relationship Id="rId5" Type="http://schemas.openxmlformats.org/officeDocument/2006/relationships/ctrlProp" Target="../ctrlProps/ctrlProp22.xml"/><Relationship Id="rId15" Type="http://schemas.openxmlformats.org/officeDocument/2006/relationships/ctrlProp" Target="../ctrlProps/ctrlProp32.xml"/><Relationship Id="rId23" Type="http://schemas.openxmlformats.org/officeDocument/2006/relationships/ctrlProp" Target="../ctrlProps/ctrlProp40.xml"/><Relationship Id="rId10" Type="http://schemas.openxmlformats.org/officeDocument/2006/relationships/ctrlProp" Target="../ctrlProps/ctrlProp27.xml"/><Relationship Id="rId19" Type="http://schemas.openxmlformats.org/officeDocument/2006/relationships/ctrlProp" Target="../ctrlProps/ctrlProp36.xml"/><Relationship Id="rId4" Type="http://schemas.openxmlformats.org/officeDocument/2006/relationships/ctrlProp" Target="../ctrlProps/ctrlProp21.xml"/><Relationship Id="rId9" Type="http://schemas.openxmlformats.org/officeDocument/2006/relationships/ctrlProp" Target="../ctrlProps/ctrlProp26.xml"/><Relationship Id="rId14" Type="http://schemas.openxmlformats.org/officeDocument/2006/relationships/ctrlProp" Target="../ctrlProps/ctrlProp31.xml"/><Relationship Id="rId22" Type="http://schemas.openxmlformats.org/officeDocument/2006/relationships/ctrlProp" Target="../ctrlProps/ctrlProp39.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3" Type="http://schemas.openxmlformats.org/officeDocument/2006/relationships/vmlDrawing" Target="../drawings/vmlDrawing3.vml"/><Relationship Id="rId21" Type="http://schemas.openxmlformats.org/officeDocument/2006/relationships/ctrlProp" Target="../ctrlProps/ctrlProp58.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 Type="http://schemas.openxmlformats.org/officeDocument/2006/relationships/drawing" Target="../drawings/drawing3.xml"/><Relationship Id="rId16" Type="http://schemas.openxmlformats.org/officeDocument/2006/relationships/ctrlProp" Target="../ctrlProps/ctrlProp53.xml"/><Relationship Id="rId20" Type="http://schemas.openxmlformats.org/officeDocument/2006/relationships/ctrlProp" Target="../ctrlProps/ctrlProp57.xml"/><Relationship Id="rId1" Type="http://schemas.openxmlformats.org/officeDocument/2006/relationships/printerSettings" Target="../printerSettings/printerSettings3.bin"/><Relationship Id="rId6" Type="http://schemas.openxmlformats.org/officeDocument/2006/relationships/ctrlProp" Target="../ctrlProps/ctrlProp43.xml"/><Relationship Id="rId11" Type="http://schemas.openxmlformats.org/officeDocument/2006/relationships/ctrlProp" Target="../ctrlProps/ctrlProp48.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10" Type="http://schemas.openxmlformats.org/officeDocument/2006/relationships/ctrlProp" Target="../ctrlProps/ctrlProp47.xml"/><Relationship Id="rId19" Type="http://schemas.openxmlformats.org/officeDocument/2006/relationships/ctrlProp" Target="../ctrlProps/ctrlProp56.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65.xml"/><Relationship Id="rId13" Type="http://schemas.openxmlformats.org/officeDocument/2006/relationships/ctrlProp" Target="../ctrlProps/ctrlProp70.xml"/><Relationship Id="rId18" Type="http://schemas.openxmlformats.org/officeDocument/2006/relationships/ctrlProp" Target="../ctrlProps/ctrlProp75.xml"/><Relationship Id="rId3" Type="http://schemas.openxmlformats.org/officeDocument/2006/relationships/vmlDrawing" Target="../drawings/vmlDrawing4.vml"/><Relationship Id="rId21" Type="http://schemas.openxmlformats.org/officeDocument/2006/relationships/ctrlProp" Target="../ctrlProps/ctrlProp78.xml"/><Relationship Id="rId7" Type="http://schemas.openxmlformats.org/officeDocument/2006/relationships/ctrlProp" Target="../ctrlProps/ctrlProp64.xml"/><Relationship Id="rId12" Type="http://schemas.openxmlformats.org/officeDocument/2006/relationships/ctrlProp" Target="../ctrlProps/ctrlProp69.xml"/><Relationship Id="rId17" Type="http://schemas.openxmlformats.org/officeDocument/2006/relationships/ctrlProp" Target="../ctrlProps/ctrlProp74.xml"/><Relationship Id="rId2" Type="http://schemas.openxmlformats.org/officeDocument/2006/relationships/drawing" Target="../drawings/drawing4.xml"/><Relationship Id="rId16" Type="http://schemas.openxmlformats.org/officeDocument/2006/relationships/ctrlProp" Target="../ctrlProps/ctrlProp73.xml"/><Relationship Id="rId20" Type="http://schemas.openxmlformats.org/officeDocument/2006/relationships/ctrlProp" Target="../ctrlProps/ctrlProp77.xml"/><Relationship Id="rId1" Type="http://schemas.openxmlformats.org/officeDocument/2006/relationships/printerSettings" Target="../printerSettings/printerSettings4.bin"/><Relationship Id="rId6" Type="http://schemas.openxmlformats.org/officeDocument/2006/relationships/ctrlProp" Target="../ctrlProps/ctrlProp63.xml"/><Relationship Id="rId11" Type="http://schemas.openxmlformats.org/officeDocument/2006/relationships/ctrlProp" Target="../ctrlProps/ctrlProp68.xml"/><Relationship Id="rId5" Type="http://schemas.openxmlformats.org/officeDocument/2006/relationships/ctrlProp" Target="../ctrlProps/ctrlProp62.xml"/><Relationship Id="rId15" Type="http://schemas.openxmlformats.org/officeDocument/2006/relationships/ctrlProp" Target="../ctrlProps/ctrlProp72.xml"/><Relationship Id="rId23" Type="http://schemas.openxmlformats.org/officeDocument/2006/relationships/ctrlProp" Target="../ctrlProps/ctrlProp80.xml"/><Relationship Id="rId10" Type="http://schemas.openxmlformats.org/officeDocument/2006/relationships/ctrlProp" Target="../ctrlProps/ctrlProp67.xml"/><Relationship Id="rId19" Type="http://schemas.openxmlformats.org/officeDocument/2006/relationships/ctrlProp" Target="../ctrlProps/ctrlProp76.xml"/><Relationship Id="rId4" Type="http://schemas.openxmlformats.org/officeDocument/2006/relationships/ctrlProp" Target="../ctrlProps/ctrlProp61.xml"/><Relationship Id="rId9" Type="http://schemas.openxmlformats.org/officeDocument/2006/relationships/ctrlProp" Target="../ctrlProps/ctrlProp66.xml"/><Relationship Id="rId14" Type="http://schemas.openxmlformats.org/officeDocument/2006/relationships/ctrlProp" Target="../ctrlProps/ctrlProp71.xml"/><Relationship Id="rId22" Type="http://schemas.openxmlformats.org/officeDocument/2006/relationships/ctrlProp" Target="../ctrlProps/ctrlProp79.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85.xml"/><Relationship Id="rId13" Type="http://schemas.openxmlformats.org/officeDocument/2006/relationships/ctrlProp" Target="../ctrlProps/ctrlProp90.xml"/><Relationship Id="rId18" Type="http://schemas.openxmlformats.org/officeDocument/2006/relationships/ctrlProp" Target="../ctrlProps/ctrlProp95.xml"/><Relationship Id="rId3" Type="http://schemas.openxmlformats.org/officeDocument/2006/relationships/vmlDrawing" Target="../drawings/vmlDrawing5.vml"/><Relationship Id="rId21" Type="http://schemas.openxmlformats.org/officeDocument/2006/relationships/ctrlProp" Target="../ctrlProps/ctrlProp98.xml"/><Relationship Id="rId7" Type="http://schemas.openxmlformats.org/officeDocument/2006/relationships/ctrlProp" Target="../ctrlProps/ctrlProp84.xml"/><Relationship Id="rId12" Type="http://schemas.openxmlformats.org/officeDocument/2006/relationships/ctrlProp" Target="../ctrlProps/ctrlProp89.xml"/><Relationship Id="rId17" Type="http://schemas.openxmlformats.org/officeDocument/2006/relationships/ctrlProp" Target="../ctrlProps/ctrlProp94.xml"/><Relationship Id="rId2" Type="http://schemas.openxmlformats.org/officeDocument/2006/relationships/drawing" Target="../drawings/drawing5.xml"/><Relationship Id="rId16" Type="http://schemas.openxmlformats.org/officeDocument/2006/relationships/ctrlProp" Target="../ctrlProps/ctrlProp93.xml"/><Relationship Id="rId20" Type="http://schemas.openxmlformats.org/officeDocument/2006/relationships/ctrlProp" Target="../ctrlProps/ctrlProp97.xml"/><Relationship Id="rId1" Type="http://schemas.openxmlformats.org/officeDocument/2006/relationships/printerSettings" Target="../printerSettings/printerSettings5.bin"/><Relationship Id="rId6" Type="http://schemas.openxmlformats.org/officeDocument/2006/relationships/ctrlProp" Target="../ctrlProps/ctrlProp83.xml"/><Relationship Id="rId11" Type="http://schemas.openxmlformats.org/officeDocument/2006/relationships/ctrlProp" Target="../ctrlProps/ctrlProp88.xml"/><Relationship Id="rId5" Type="http://schemas.openxmlformats.org/officeDocument/2006/relationships/ctrlProp" Target="../ctrlProps/ctrlProp82.xml"/><Relationship Id="rId15" Type="http://schemas.openxmlformats.org/officeDocument/2006/relationships/ctrlProp" Target="../ctrlProps/ctrlProp92.xml"/><Relationship Id="rId23" Type="http://schemas.openxmlformats.org/officeDocument/2006/relationships/ctrlProp" Target="../ctrlProps/ctrlProp100.xml"/><Relationship Id="rId10" Type="http://schemas.openxmlformats.org/officeDocument/2006/relationships/ctrlProp" Target="../ctrlProps/ctrlProp87.xml"/><Relationship Id="rId19" Type="http://schemas.openxmlformats.org/officeDocument/2006/relationships/ctrlProp" Target="../ctrlProps/ctrlProp96.xml"/><Relationship Id="rId4" Type="http://schemas.openxmlformats.org/officeDocument/2006/relationships/ctrlProp" Target="../ctrlProps/ctrlProp81.xml"/><Relationship Id="rId9" Type="http://schemas.openxmlformats.org/officeDocument/2006/relationships/ctrlProp" Target="../ctrlProps/ctrlProp86.xml"/><Relationship Id="rId14" Type="http://schemas.openxmlformats.org/officeDocument/2006/relationships/ctrlProp" Target="../ctrlProps/ctrlProp91.xml"/><Relationship Id="rId22" Type="http://schemas.openxmlformats.org/officeDocument/2006/relationships/ctrlProp" Target="../ctrlProps/ctrlProp9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05.xml"/><Relationship Id="rId13" Type="http://schemas.openxmlformats.org/officeDocument/2006/relationships/ctrlProp" Target="../ctrlProps/ctrlProp110.xml"/><Relationship Id="rId18" Type="http://schemas.openxmlformats.org/officeDocument/2006/relationships/ctrlProp" Target="../ctrlProps/ctrlProp115.xml"/><Relationship Id="rId3" Type="http://schemas.openxmlformats.org/officeDocument/2006/relationships/vmlDrawing" Target="../drawings/vmlDrawing6.vml"/><Relationship Id="rId21" Type="http://schemas.openxmlformats.org/officeDocument/2006/relationships/ctrlProp" Target="../ctrlProps/ctrlProp118.xml"/><Relationship Id="rId7" Type="http://schemas.openxmlformats.org/officeDocument/2006/relationships/ctrlProp" Target="../ctrlProps/ctrlProp104.xml"/><Relationship Id="rId12" Type="http://schemas.openxmlformats.org/officeDocument/2006/relationships/ctrlProp" Target="../ctrlProps/ctrlProp109.xml"/><Relationship Id="rId17" Type="http://schemas.openxmlformats.org/officeDocument/2006/relationships/ctrlProp" Target="../ctrlProps/ctrlProp114.xml"/><Relationship Id="rId2" Type="http://schemas.openxmlformats.org/officeDocument/2006/relationships/drawing" Target="../drawings/drawing6.xml"/><Relationship Id="rId16" Type="http://schemas.openxmlformats.org/officeDocument/2006/relationships/ctrlProp" Target="../ctrlProps/ctrlProp113.xml"/><Relationship Id="rId20" Type="http://schemas.openxmlformats.org/officeDocument/2006/relationships/ctrlProp" Target="../ctrlProps/ctrlProp117.xml"/><Relationship Id="rId1" Type="http://schemas.openxmlformats.org/officeDocument/2006/relationships/printerSettings" Target="../printerSettings/printerSettings6.bin"/><Relationship Id="rId6" Type="http://schemas.openxmlformats.org/officeDocument/2006/relationships/ctrlProp" Target="../ctrlProps/ctrlProp103.xml"/><Relationship Id="rId11" Type="http://schemas.openxmlformats.org/officeDocument/2006/relationships/ctrlProp" Target="../ctrlProps/ctrlProp108.xml"/><Relationship Id="rId5" Type="http://schemas.openxmlformats.org/officeDocument/2006/relationships/ctrlProp" Target="../ctrlProps/ctrlProp102.xml"/><Relationship Id="rId15" Type="http://schemas.openxmlformats.org/officeDocument/2006/relationships/ctrlProp" Target="../ctrlProps/ctrlProp112.xml"/><Relationship Id="rId23" Type="http://schemas.openxmlformats.org/officeDocument/2006/relationships/ctrlProp" Target="../ctrlProps/ctrlProp120.xml"/><Relationship Id="rId10" Type="http://schemas.openxmlformats.org/officeDocument/2006/relationships/ctrlProp" Target="../ctrlProps/ctrlProp107.xml"/><Relationship Id="rId19" Type="http://schemas.openxmlformats.org/officeDocument/2006/relationships/ctrlProp" Target="../ctrlProps/ctrlProp116.xml"/><Relationship Id="rId4" Type="http://schemas.openxmlformats.org/officeDocument/2006/relationships/ctrlProp" Target="../ctrlProps/ctrlProp101.xml"/><Relationship Id="rId9" Type="http://schemas.openxmlformats.org/officeDocument/2006/relationships/ctrlProp" Target="../ctrlProps/ctrlProp106.xml"/><Relationship Id="rId14" Type="http://schemas.openxmlformats.org/officeDocument/2006/relationships/ctrlProp" Target="../ctrlProps/ctrlProp111.xml"/><Relationship Id="rId22" Type="http://schemas.openxmlformats.org/officeDocument/2006/relationships/ctrlProp" Target="../ctrlProps/ctrlProp11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25.xml"/><Relationship Id="rId13" Type="http://schemas.openxmlformats.org/officeDocument/2006/relationships/ctrlProp" Target="../ctrlProps/ctrlProp130.xml"/><Relationship Id="rId18" Type="http://schemas.openxmlformats.org/officeDocument/2006/relationships/ctrlProp" Target="../ctrlProps/ctrlProp135.xml"/><Relationship Id="rId3" Type="http://schemas.openxmlformats.org/officeDocument/2006/relationships/vmlDrawing" Target="../drawings/vmlDrawing7.vml"/><Relationship Id="rId21" Type="http://schemas.openxmlformats.org/officeDocument/2006/relationships/ctrlProp" Target="../ctrlProps/ctrlProp138.xml"/><Relationship Id="rId7" Type="http://schemas.openxmlformats.org/officeDocument/2006/relationships/ctrlProp" Target="../ctrlProps/ctrlProp124.xml"/><Relationship Id="rId12" Type="http://schemas.openxmlformats.org/officeDocument/2006/relationships/ctrlProp" Target="../ctrlProps/ctrlProp129.xml"/><Relationship Id="rId17" Type="http://schemas.openxmlformats.org/officeDocument/2006/relationships/ctrlProp" Target="../ctrlProps/ctrlProp134.xml"/><Relationship Id="rId2" Type="http://schemas.openxmlformats.org/officeDocument/2006/relationships/drawing" Target="../drawings/drawing7.xml"/><Relationship Id="rId16" Type="http://schemas.openxmlformats.org/officeDocument/2006/relationships/ctrlProp" Target="../ctrlProps/ctrlProp133.xml"/><Relationship Id="rId20" Type="http://schemas.openxmlformats.org/officeDocument/2006/relationships/ctrlProp" Target="../ctrlProps/ctrlProp137.xml"/><Relationship Id="rId1" Type="http://schemas.openxmlformats.org/officeDocument/2006/relationships/printerSettings" Target="../printerSettings/printerSettings7.bin"/><Relationship Id="rId6" Type="http://schemas.openxmlformats.org/officeDocument/2006/relationships/ctrlProp" Target="../ctrlProps/ctrlProp123.xml"/><Relationship Id="rId11" Type="http://schemas.openxmlformats.org/officeDocument/2006/relationships/ctrlProp" Target="../ctrlProps/ctrlProp128.xml"/><Relationship Id="rId5" Type="http://schemas.openxmlformats.org/officeDocument/2006/relationships/ctrlProp" Target="../ctrlProps/ctrlProp122.xml"/><Relationship Id="rId15" Type="http://schemas.openxmlformats.org/officeDocument/2006/relationships/ctrlProp" Target="../ctrlProps/ctrlProp132.xml"/><Relationship Id="rId23" Type="http://schemas.openxmlformats.org/officeDocument/2006/relationships/ctrlProp" Target="../ctrlProps/ctrlProp140.xml"/><Relationship Id="rId10" Type="http://schemas.openxmlformats.org/officeDocument/2006/relationships/ctrlProp" Target="../ctrlProps/ctrlProp127.xml"/><Relationship Id="rId19" Type="http://schemas.openxmlformats.org/officeDocument/2006/relationships/ctrlProp" Target="../ctrlProps/ctrlProp136.xml"/><Relationship Id="rId4" Type="http://schemas.openxmlformats.org/officeDocument/2006/relationships/ctrlProp" Target="../ctrlProps/ctrlProp121.xml"/><Relationship Id="rId9" Type="http://schemas.openxmlformats.org/officeDocument/2006/relationships/ctrlProp" Target="../ctrlProps/ctrlProp126.xml"/><Relationship Id="rId14" Type="http://schemas.openxmlformats.org/officeDocument/2006/relationships/ctrlProp" Target="../ctrlProps/ctrlProp131.xml"/><Relationship Id="rId22" Type="http://schemas.openxmlformats.org/officeDocument/2006/relationships/ctrlProp" Target="../ctrlProps/ctrlProp139.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45.xml"/><Relationship Id="rId13" Type="http://schemas.openxmlformats.org/officeDocument/2006/relationships/ctrlProp" Target="../ctrlProps/ctrlProp150.xml"/><Relationship Id="rId18" Type="http://schemas.openxmlformats.org/officeDocument/2006/relationships/ctrlProp" Target="../ctrlProps/ctrlProp155.xml"/><Relationship Id="rId3" Type="http://schemas.openxmlformats.org/officeDocument/2006/relationships/vmlDrawing" Target="../drawings/vmlDrawing8.vml"/><Relationship Id="rId21" Type="http://schemas.openxmlformats.org/officeDocument/2006/relationships/ctrlProp" Target="../ctrlProps/ctrlProp158.xml"/><Relationship Id="rId7" Type="http://schemas.openxmlformats.org/officeDocument/2006/relationships/ctrlProp" Target="../ctrlProps/ctrlProp144.xml"/><Relationship Id="rId12" Type="http://schemas.openxmlformats.org/officeDocument/2006/relationships/ctrlProp" Target="../ctrlProps/ctrlProp149.xml"/><Relationship Id="rId17" Type="http://schemas.openxmlformats.org/officeDocument/2006/relationships/ctrlProp" Target="../ctrlProps/ctrlProp154.xml"/><Relationship Id="rId2" Type="http://schemas.openxmlformats.org/officeDocument/2006/relationships/drawing" Target="../drawings/drawing8.xml"/><Relationship Id="rId16" Type="http://schemas.openxmlformats.org/officeDocument/2006/relationships/ctrlProp" Target="../ctrlProps/ctrlProp153.xml"/><Relationship Id="rId20" Type="http://schemas.openxmlformats.org/officeDocument/2006/relationships/ctrlProp" Target="../ctrlProps/ctrlProp157.xml"/><Relationship Id="rId1" Type="http://schemas.openxmlformats.org/officeDocument/2006/relationships/printerSettings" Target="../printerSettings/printerSettings8.bin"/><Relationship Id="rId6" Type="http://schemas.openxmlformats.org/officeDocument/2006/relationships/ctrlProp" Target="../ctrlProps/ctrlProp143.xml"/><Relationship Id="rId11" Type="http://schemas.openxmlformats.org/officeDocument/2006/relationships/ctrlProp" Target="../ctrlProps/ctrlProp148.xml"/><Relationship Id="rId5" Type="http://schemas.openxmlformats.org/officeDocument/2006/relationships/ctrlProp" Target="../ctrlProps/ctrlProp142.xml"/><Relationship Id="rId15" Type="http://schemas.openxmlformats.org/officeDocument/2006/relationships/ctrlProp" Target="../ctrlProps/ctrlProp152.xml"/><Relationship Id="rId23" Type="http://schemas.openxmlformats.org/officeDocument/2006/relationships/ctrlProp" Target="../ctrlProps/ctrlProp160.xml"/><Relationship Id="rId10" Type="http://schemas.openxmlformats.org/officeDocument/2006/relationships/ctrlProp" Target="../ctrlProps/ctrlProp147.xml"/><Relationship Id="rId19" Type="http://schemas.openxmlformats.org/officeDocument/2006/relationships/ctrlProp" Target="../ctrlProps/ctrlProp156.xml"/><Relationship Id="rId4" Type="http://schemas.openxmlformats.org/officeDocument/2006/relationships/ctrlProp" Target="../ctrlProps/ctrlProp141.xml"/><Relationship Id="rId9" Type="http://schemas.openxmlformats.org/officeDocument/2006/relationships/ctrlProp" Target="../ctrlProps/ctrlProp146.xml"/><Relationship Id="rId14" Type="http://schemas.openxmlformats.org/officeDocument/2006/relationships/ctrlProp" Target="../ctrlProps/ctrlProp151.xml"/><Relationship Id="rId22" Type="http://schemas.openxmlformats.org/officeDocument/2006/relationships/ctrlProp" Target="../ctrlProps/ctrlProp159.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165.xml"/><Relationship Id="rId13" Type="http://schemas.openxmlformats.org/officeDocument/2006/relationships/ctrlProp" Target="../ctrlProps/ctrlProp170.xml"/><Relationship Id="rId18" Type="http://schemas.openxmlformats.org/officeDocument/2006/relationships/ctrlProp" Target="../ctrlProps/ctrlProp175.xml"/><Relationship Id="rId3" Type="http://schemas.openxmlformats.org/officeDocument/2006/relationships/vmlDrawing" Target="../drawings/vmlDrawing9.vml"/><Relationship Id="rId21" Type="http://schemas.openxmlformats.org/officeDocument/2006/relationships/ctrlProp" Target="../ctrlProps/ctrlProp178.xml"/><Relationship Id="rId7" Type="http://schemas.openxmlformats.org/officeDocument/2006/relationships/ctrlProp" Target="../ctrlProps/ctrlProp164.xml"/><Relationship Id="rId12" Type="http://schemas.openxmlformats.org/officeDocument/2006/relationships/ctrlProp" Target="../ctrlProps/ctrlProp169.xml"/><Relationship Id="rId17" Type="http://schemas.openxmlformats.org/officeDocument/2006/relationships/ctrlProp" Target="../ctrlProps/ctrlProp174.xml"/><Relationship Id="rId2" Type="http://schemas.openxmlformats.org/officeDocument/2006/relationships/drawing" Target="../drawings/drawing9.xml"/><Relationship Id="rId16" Type="http://schemas.openxmlformats.org/officeDocument/2006/relationships/ctrlProp" Target="../ctrlProps/ctrlProp173.xml"/><Relationship Id="rId20" Type="http://schemas.openxmlformats.org/officeDocument/2006/relationships/ctrlProp" Target="../ctrlProps/ctrlProp177.xml"/><Relationship Id="rId1" Type="http://schemas.openxmlformats.org/officeDocument/2006/relationships/printerSettings" Target="../printerSettings/printerSettings9.bin"/><Relationship Id="rId6" Type="http://schemas.openxmlformats.org/officeDocument/2006/relationships/ctrlProp" Target="../ctrlProps/ctrlProp163.xml"/><Relationship Id="rId11" Type="http://schemas.openxmlformats.org/officeDocument/2006/relationships/ctrlProp" Target="../ctrlProps/ctrlProp168.xml"/><Relationship Id="rId5" Type="http://schemas.openxmlformats.org/officeDocument/2006/relationships/ctrlProp" Target="../ctrlProps/ctrlProp162.xml"/><Relationship Id="rId15" Type="http://schemas.openxmlformats.org/officeDocument/2006/relationships/ctrlProp" Target="../ctrlProps/ctrlProp172.xml"/><Relationship Id="rId23" Type="http://schemas.openxmlformats.org/officeDocument/2006/relationships/ctrlProp" Target="../ctrlProps/ctrlProp180.xml"/><Relationship Id="rId10" Type="http://schemas.openxmlformats.org/officeDocument/2006/relationships/ctrlProp" Target="../ctrlProps/ctrlProp167.xml"/><Relationship Id="rId19" Type="http://schemas.openxmlformats.org/officeDocument/2006/relationships/ctrlProp" Target="../ctrlProps/ctrlProp176.xml"/><Relationship Id="rId4" Type="http://schemas.openxmlformats.org/officeDocument/2006/relationships/ctrlProp" Target="../ctrlProps/ctrlProp161.xml"/><Relationship Id="rId9" Type="http://schemas.openxmlformats.org/officeDocument/2006/relationships/ctrlProp" Target="../ctrlProps/ctrlProp166.xml"/><Relationship Id="rId14" Type="http://schemas.openxmlformats.org/officeDocument/2006/relationships/ctrlProp" Target="../ctrlProps/ctrlProp171.xml"/><Relationship Id="rId22" Type="http://schemas.openxmlformats.org/officeDocument/2006/relationships/ctrlProp" Target="../ctrlProps/ctrlProp17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6"/>
  <sheetViews>
    <sheetView topLeftCell="B1" zoomScale="85" zoomScaleNormal="85" zoomScaleSheetLayoutView="90" workbookViewId="0">
      <selection activeCell="F14" sqref="F14:H15"/>
    </sheetView>
  </sheetViews>
  <sheetFormatPr defaultColWidth="8.625" defaultRowHeight="15" outlineLevelRow="1" outlineLevelCol="1" x14ac:dyDescent="0.25"/>
  <cols>
    <col min="1" max="1" width="7.875" style="1" hidden="1" customWidth="1"/>
    <col min="2" max="2" width="16.75" style="1" customWidth="1"/>
    <col min="3" max="3" width="16.125" style="1" customWidth="1"/>
    <col min="4" max="8" width="13.5" style="1" customWidth="1"/>
    <col min="9" max="9" width="16.125" style="1" customWidth="1"/>
    <col min="10" max="10" width="18.875" style="4" customWidth="1"/>
    <col min="11" max="11" width="3.875" style="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3"/>
      <c r="B1" s="190" t="s">
        <v>287</v>
      </c>
      <c r="C1" s="191"/>
      <c r="D1" s="192" t="s">
        <v>205</v>
      </c>
      <c r="E1" s="193"/>
      <c r="F1" s="193"/>
      <c r="G1" s="193"/>
      <c r="H1" s="194"/>
      <c r="I1" s="159" t="s">
        <v>204</v>
      </c>
      <c r="J1" s="160">
        <v>43282</v>
      </c>
      <c r="W1" s="1" t="s">
        <v>203</v>
      </c>
    </row>
    <row r="2" spans="1:29" ht="18.75" customHeight="1" thickTop="1" x14ac:dyDescent="0.3">
      <c r="A2" s="3"/>
      <c r="B2" s="195" t="str">
        <f>CONCATENATE(C3,C4,"_",C5,C6)</f>
        <v>18DCI_TS1</v>
      </c>
      <c r="C2" s="196"/>
      <c r="D2" s="197" t="s">
        <v>281</v>
      </c>
      <c r="E2" s="198"/>
      <c r="F2" s="198"/>
      <c r="G2" s="198"/>
      <c r="H2" s="199"/>
      <c r="I2" s="209" t="s">
        <v>197</v>
      </c>
      <c r="J2" s="210"/>
      <c r="W2" s="1" t="s">
        <v>202</v>
      </c>
      <c r="X2" s="56" t="s">
        <v>201</v>
      </c>
      <c r="Y2" s="1" t="s">
        <v>200</v>
      </c>
      <c r="Z2" s="1" t="s">
        <v>199</v>
      </c>
      <c r="AA2" s="1" t="s">
        <v>198</v>
      </c>
      <c r="AC2" s="1" t="s">
        <v>197</v>
      </c>
    </row>
    <row r="3" spans="1:29" ht="17.25" customHeight="1" x14ac:dyDescent="0.3">
      <c r="A3" s="3"/>
      <c r="B3" s="161" t="s">
        <v>196</v>
      </c>
      <c r="C3" s="67">
        <v>18</v>
      </c>
      <c r="D3" s="197" t="s">
        <v>195</v>
      </c>
      <c r="E3" s="198"/>
      <c r="F3" s="198"/>
      <c r="G3" s="198"/>
      <c r="H3" s="199"/>
      <c r="I3" s="211"/>
      <c r="J3" s="212"/>
      <c r="X3" s="56">
        <v>16</v>
      </c>
      <c r="Y3" s="56" t="s">
        <v>194</v>
      </c>
      <c r="Z3" s="56" t="s">
        <v>121</v>
      </c>
      <c r="AA3" s="61">
        <v>1</v>
      </c>
      <c r="AC3" s="1" t="s">
        <v>193</v>
      </c>
    </row>
    <row r="4" spans="1:29" ht="17.25" x14ac:dyDescent="0.3">
      <c r="A4" s="3"/>
      <c r="B4" s="162" t="s">
        <v>192</v>
      </c>
      <c r="C4" s="163" t="s">
        <v>191</v>
      </c>
      <c r="D4" s="200" t="s">
        <v>271</v>
      </c>
      <c r="E4" s="201"/>
      <c r="F4" s="201"/>
      <c r="G4" s="201"/>
      <c r="H4" s="202"/>
      <c r="I4" s="164"/>
      <c r="J4" s="165"/>
      <c r="X4" s="56">
        <v>17</v>
      </c>
      <c r="Y4" s="56" t="s">
        <v>191</v>
      </c>
      <c r="Z4" s="56" t="s">
        <v>117</v>
      </c>
      <c r="AA4" s="61">
        <v>2</v>
      </c>
      <c r="AC4" s="1" t="s">
        <v>190</v>
      </c>
    </row>
    <row r="5" spans="1:29" ht="12.75" hidden="1" customHeight="1" x14ac:dyDescent="0.25">
      <c r="A5" s="3"/>
      <c r="B5" s="157" t="s">
        <v>189</v>
      </c>
      <c r="C5" s="67" t="s">
        <v>113</v>
      </c>
      <c r="D5" s="65"/>
      <c r="E5" s="65"/>
      <c r="F5" s="65"/>
      <c r="G5" s="65"/>
      <c r="H5" s="65"/>
      <c r="I5" s="6"/>
      <c r="J5" s="125"/>
      <c r="X5" s="56">
        <v>18</v>
      </c>
      <c r="Y5" s="56" t="s">
        <v>188</v>
      </c>
      <c r="Z5" s="56" t="s">
        <v>113</v>
      </c>
      <c r="AA5" s="61">
        <v>3</v>
      </c>
      <c r="AC5" s="1" t="s">
        <v>187</v>
      </c>
    </row>
    <row r="6" spans="1:29" hidden="1" x14ac:dyDescent="0.25">
      <c r="A6" s="18"/>
      <c r="B6" s="157" t="s">
        <v>186</v>
      </c>
      <c r="C6" s="68">
        <v>1</v>
      </c>
      <c r="D6" s="64"/>
      <c r="E6" s="64"/>
      <c r="F6" s="64"/>
      <c r="G6" s="64"/>
      <c r="H6" s="64"/>
      <c r="I6" s="15"/>
      <c r="J6" s="131"/>
      <c r="K6" s="17"/>
      <c r="L6" s="17"/>
      <c r="M6" s="17"/>
      <c r="N6" s="17"/>
      <c r="O6" s="17"/>
      <c r="P6" s="17"/>
      <c r="Q6" s="17"/>
      <c r="R6" s="17"/>
      <c r="S6" s="17"/>
      <c r="T6" s="17"/>
      <c r="U6" s="17"/>
      <c r="V6" s="17"/>
      <c r="X6" s="56">
        <v>19</v>
      </c>
      <c r="Y6" s="56" t="s">
        <v>185</v>
      </c>
      <c r="Z6" s="56" t="s">
        <v>109</v>
      </c>
      <c r="AA6" s="61">
        <v>4</v>
      </c>
      <c r="AC6" s="1" t="s">
        <v>184</v>
      </c>
    </row>
    <row r="7" spans="1:29" ht="30.6" hidden="1" customHeight="1" x14ac:dyDescent="0.4">
      <c r="A7" s="19"/>
      <c r="B7" s="81" t="s">
        <v>183</v>
      </c>
      <c r="C7" s="54"/>
      <c r="D7" s="54"/>
      <c r="E7" s="54"/>
      <c r="F7" s="54"/>
      <c r="G7" s="54"/>
      <c r="H7" s="54"/>
      <c r="I7" s="54"/>
      <c r="J7" s="132"/>
      <c r="K7" s="19"/>
      <c r="L7" s="19"/>
      <c r="M7" s="19"/>
      <c r="N7" s="19"/>
      <c r="O7" s="19"/>
      <c r="P7" s="19"/>
      <c r="Q7" s="19"/>
      <c r="R7" s="19"/>
      <c r="S7" s="19"/>
      <c r="T7" s="19"/>
      <c r="U7" s="19"/>
      <c r="V7" s="19"/>
      <c r="X7" s="56">
        <v>20</v>
      </c>
      <c r="Y7" s="56" t="s">
        <v>182</v>
      </c>
      <c r="Z7" s="56" t="s">
        <v>105</v>
      </c>
      <c r="AA7" s="61">
        <v>5</v>
      </c>
    </row>
    <row r="8" spans="1:29" ht="15" hidden="1" customHeight="1" x14ac:dyDescent="0.25">
      <c r="A8" s="63"/>
      <c r="B8" s="203" t="s">
        <v>181</v>
      </c>
      <c r="C8" s="204"/>
      <c r="D8" s="204"/>
      <c r="E8" s="204"/>
      <c r="F8" s="204"/>
      <c r="G8" s="204"/>
      <c r="H8" s="204"/>
      <c r="I8" s="204"/>
      <c r="J8" s="205"/>
      <c r="K8" s="63"/>
      <c r="L8" s="62"/>
      <c r="M8" s="62"/>
      <c r="N8" s="62"/>
      <c r="O8" s="62"/>
      <c r="P8" s="62"/>
      <c r="Q8" s="62"/>
      <c r="R8" s="62"/>
      <c r="S8" s="62"/>
      <c r="T8" s="62"/>
      <c r="U8" s="62"/>
      <c r="V8" s="62"/>
      <c r="X8" s="56">
        <v>21</v>
      </c>
      <c r="Y8" s="56" t="s">
        <v>180</v>
      </c>
      <c r="Z8" s="56" t="s">
        <v>103</v>
      </c>
      <c r="AA8" s="61">
        <v>6</v>
      </c>
    </row>
    <row r="9" spans="1:29" hidden="1" x14ac:dyDescent="0.25">
      <c r="A9" s="2"/>
      <c r="B9" s="83"/>
      <c r="C9" s="6"/>
      <c r="D9" s="6"/>
      <c r="E9" s="6"/>
      <c r="F9" s="6"/>
      <c r="G9" s="6"/>
      <c r="H9" s="6"/>
      <c r="I9" s="6"/>
      <c r="J9" s="125"/>
      <c r="X9" s="56">
        <v>22</v>
      </c>
      <c r="Y9" s="56" t="s">
        <v>179</v>
      </c>
      <c r="Z9" s="56"/>
      <c r="AA9" s="61">
        <v>7</v>
      </c>
    </row>
    <row r="10" spans="1:29" x14ac:dyDescent="0.25">
      <c r="A10" s="3"/>
      <c r="B10" s="206" t="s">
        <v>178</v>
      </c>
      <c r="C10" s="207"/>
      <c r="D10" s="207" t="s">
        <v>177</v>
      </c>
      <c r="E10" s="207"/>
      <c r="F10" s="207" t="s">
        <v>176</v>
      </c>
      <c r="G10" s="207"/>
      <c r="H10" s="207"/>
      <c r="I10" s="207" t="s">
        <v>175</v>
      </c>
      <c r="J10" s="208"/>
      <c r="X10" s="56">
        <v>23</v>
      </c>
      <c r="Y10" s="56" t="s">
        <v>174</v>
      </c>
      <c r="Z10" s="56"/>
      <c r="AA10" s="61">
        <v>8</v>
      </c>
    </row>
    <row r="11" spans="1:29" ht="18" customHeight="1" x14ac:dyDescent="0.25">
      <c r="A11" s="3"/>
      <c r="B11" s="184" t="s">
        <v>280</v>
      </c>
      <c r="C11" s="185"/>
      <c r="D11" s="185" t="s">
        <v>62</v>
      </c>
      <c r="E11" s="185"/>
      <c r="F11" s="188" t="s">
        <v>172</v>
      </c>
      <c r="G11" s="188"/>
      <c r="H11" s="188"/>
      <c r="I11" s="16" t="s">
        <v>166</v>
      </c>
      <c r="J11" s="144">
        <f>IF($I$2=$AC$2,IF($J$127&gt;0,$D$92*($D$127/($D$127+$D$139)),),)+IF($I$2=$AC$3,IF($J$127&gt;0,$E$92*($E$127/($E$127+$E$139)),),)</f>
        <v>554449.55999999994</v>
      </c>
      <c r="X11" s="56">
        <v>24</v>
      </c>
      <c r="Y11" s="56"/>
      <c r="AA11" s="61">
        <v>9</v>
      </c>
    </row>
    <row r="12" spans="1:29" ht="18" customHeight="1" x14ac:dyDescent="0.25">
      <c r="A12" s="3"/>
      <c r="B12" s="186"/>
      <c r="C12" s="187"/>
      <c r="D12" s="187"/>
      <c r="E12" s="187"/>
      <c r="F12" s="189" t="s">
        <v>171</v>
      </c>
      <c r="G12" s="189"/>
      <c r="H12" s="189"/>
      <c r="I12" s="143" t="s">
        <v>165</v>
      </c>
      <c r="J12" s="145">
        <f>IF($J$127&gt;0,SUM($D$92:$I$92)*(SUM($D$127:$I$127)/(SUM($D$127:$I$127,$D$139:$I$139))),)</f>
        <v>3561054.9214201681</v>
      </c>
      <c r="X12" s="56">
        <v>25</v>
      </c>
      <c r="Y12" s="56"/>
      <c r="AA12" s="61">
        <v>10</v>
      </c>
    </row>
    <row r="13" spans="1:29" x14ac:dyDescent="0.25">
      <c r="A13" s="3"/>
      <c r="B13" s="226" t="s">
        <v>170</v>
      </c>
      <c r="C13" s="227"/>
      <c r="D13" s="228" t="s">
        <v>169</v>
      </c>
      <c r="E13" s="229"/>
      <c r="F13" s="359" t="s">
        <v>282</v>
      </c>
      <c r="G13" s="360"/>
      <c r="H13" s="361"/>
      <c r="I13" s="213" t="s">
        <v>168</v>
      </c>
      <c r="J13" s="214"/>
      <c r="AA13" s="61">
        <v>11</v>
      </c>
    </row>
    <row r="14" spans="1:29" ht="15.75" customHeight="1" x14ac:dyDescent="0.25">
      <c r="A14" s="3"/>
      <c r="B14" s="215" t="s">
        <v>77</v>
      </c>
      <c r="C14" s="216"/>
      <c r="D14" s="219" t="s">
        <v>167</v>
      </c>
      <c r="E14" s="219"/>
      <c r="F14" s="344">
        <f>+J11</f>
        <v>554449.55999999994</v>
      </c>
      <c r="G14" s="345"/>
      <c r="H14" s="346"/>
      <c r="I14" s="146" t="s">
        <v>166</v>
      </c>
      <c r="J14" s="133">
        <f>IF($I$2=$AC$2,IF($J$139&gt;0,$D$92*($D$139/($D$127+$D$139)),),)+IF($I$2=$AC$3,IF($J$139&gt;0,$E$92*($E$139/($E$127+$E$139)),),)</f>
        <v>0</v>
      </c>
      <c r="AA14" s="61">
        <v>12</v>
      </c>
    </row>
    <row r="15" spans="1:29" ht="15.75" customHeight="1" x14ac:dyDescent="0.25">
      <c r="A15" s="3"/>
      <c r="B15" s="217"/>
      <c r="C15" s="218"/>
      <c r="D15" s="220"/>
      <c r="E15" s="220"/>
      <c r="F15" s="347"/>
      <c r="G15" s="348"/>
      <c r="H15" s="349"/>
      <c r="I15" s="147" t="s">
        <v>165</v>
      </c>
      <c r="J15" s="134">
        <f>IF($J$139&gt;0,SUM($D$92:$I$92)*(SUM($D$139:$I$139)/(SUM($D$127:$I$127,$D$139:$I$139))),)</f>
        <v>0</v>
      </c>
      <c r="AA15" s="61">
        <v>13</v>
      </c>
    </row>
    <row r="16" spans="1:29" ht="28.7" customHeight="1" x14ac:dyDescent="0.25">
      <c r="A16" s="3"/>
      <c r="B16" s="221" t="s">
        <v>164</v>
      </c>
      <c r="C16" s="222"/>
      <c r="D16" s="223" t="s">
        <v>271</v>
      </c>
      <c r="E16" s="224"/>
      <c r="F16" s="224"/>
      <c r="G16" s="224"/>
      <c r="H16" s="224"/>
      <c r="I16" s="224"/>
      <c r="J16" s="225"/>
      <c r="AA16" s="61">
        <v>14</v>
      </c>
    </row>
    <row r="17" spans="1:27" ht="62.25" customHeight="1" x14ac:dyDescent="0.25">
      <c r="A17" s="3"/>
      <c r="B17" s="230" t="s">
        <v>279</v>
      </c>
      <c r="C17" s="231"/>
      <c r="D17" s="232"/>
      <c r="E17" s="232"/>
      <c r="F17" s="232"/>
      <c r="G17" s="232"/>
      <c r="H17" s="232"/>
      <c r="I17" s="232"/>
      <c r="J17" s="233"/>
      <c r="AA17" s="1">
        <v>15</v>
      </c>
    </row>
    <row r="18" spans="1:27" hidden="1" x14ac:dyDescent="0.25">
      <c r="A18" s="3"/>
      <c r="B18" s="85"/>
      <c r="C18" s="15"/>
      <c r="D18" s="15"/>
      <c r="E18" s="15"/>
      <c r="F18" s="15"/>
      <c r="G18" s="15"/>
      <c r="H18" s="15"/>
      <c r="I18" s="15"/>
      <c r="J18" s="131"/>
    </row>
    <row r="19" spans="1:27" s="4" customFormat="1" ht="17.25" hidden="1" customHeight="1" x14ac:dyDescent="0.25">
      <c r="A19" s="11"/>
      <c r="B19" s="86" t="s">
        <v>162</v>
      </c>
      <c r="C19" s="6"/>
      <c r="D19" s="6"/>
      <c r="E19" s="6"/>
      <c r="F19" s="6"/>
      <c r="G19" s="6"/>
      <c r="H19" s="6"/>
      <c r="I19" s="6"/>
      <c r="J19" s="125"/>
      <c r="K19" s="1"/>
      <c r="L19" s="1"/>
      <c r="M19" s="1"/>
      <c r="N19" s="1"/>
      <c r="O19" s="1"/>
      <c r="P19" s="1"/>
      <c r="Q19" s="1"/>
      <c r="R19" s="1"/>
      <c r="S19" s="1"/>
      <c r="T19" s="1"/>
      <c r="U19" s="1"/>
      <c r="V19" s="1"/>
      <c r="W19" s="46" t="s">
        <v>161</v>
      </c>
      <c r="X19" s="46" t="b">
        <v>1</v>
      </c>
    </row>
    <row r="20" spans="1:27" ht="15" hidden="1" customHeight="1" x14ac:dyDescent="0.25">
      <c r="A20" s="5" t="s">
        <v>160</v>
      </c>
      <c r="B20" s="87" t="s">
        <v>159</v>
      </c>
      <c r="C20" s="58"/>
      <c r="D20" s="58"/>
      <c r="E20" s="58"/>
      <c r="F20" s="58"/>
      <c r="G20" s="58"/>
      <c r="H20" s="58"/>
      <c r="I20" s="58"/>
      <c r="J20" s="88"/>
      <c r="W20" s="46" t="s">
        <v>158</v>
      </c>
      <c r="X20" s="46" t="b">
        <v>0</v>
      </c>
    </row>
    <row r="21" spans="1:27" ht="16.7" customHeight="1" x14ac:dyDescent="0.25">
      <c r="A21" s="5"/>
      <c r="B21" s="135" t="s">
        <v>278</v>
      </c>
      <c r="C21" s="59"/>
      <c r="D21" s="59" t="s">
        <v>157</v>
      </c>
      <c r="E21" s="59"/>
      <c r="F21" s="59"/>
      <c r="G21" s="59" t="s">
        <v>156</v>
      </c>
      <c r="H21" s="60"/>
      <c r="I21" s="59"/>
      <c r="J21" s="136"/>
      <c r="W21" s="46" t="s">
        <v>155</v>
      </c>
      <c r="X21" s="20" t="b">
        <v>0</v>
      </c>
    </row>
    <row r="22" spans="1:27" ht="47.25" customHeight="1" x14ac:dyDescent="0.25">
      <c r="A22" s="5"/>
      <c r="B22" s="234" t="s">
        <v>154</v>
      </c>
      <c r="C22" s="235"/>
      <c r="D22" s="235" t="s">
        <v>153</v>
      </c>
      <c r="E22" s="235"/>
      <c r="F22" s="235"/>
      <c r="G22" s="235" t="s">
        <v>152</v>
      </c>
      <c r="H22" s="235"/>
      <c r="I22" s="235"/>
      <c r="J22" s="236"/>
      <c r="W22" s="46" t="s">
        <v>151</v>
      </c>
      <c r="X22" s="57" t="b">
        <v>0</v>
      </c>
    </row>
    <row r="23" spans="1:27" hidden="1" x14ac:dyDescent="0.25">
      <c r="A23" s="5"/>
      <c r="B23" s="83"/>
      <c r="C23" s="6"/>
      <c r="D23" s="6"/>
      <c r="E23" s="6"/>
      <c r="F23" s="6"/>
      <c r="G23" s="6"/>
      <c r="H23" s="6"/>
      <c r="I23" s="6"/>
      <c r="J23" s="125"/>
      <c r="W23" s="46" t="s">
        <v>150</v>
      </c>
      <c r="X23" s="57" t="b">
        <v>0</v>
      </c>
    </row>
    <row r="24" spans="1:27" hidden="1" x14ac:dyDescent="0.25">
      <c r="A24" s="5" t="s">
        <v>149</v>
      </c>
      <c r="B24" s="87" t="s">
        <v>148</v>
      </c>
      <c r="C24" s="58"/>
      <c r="D24" s="6"/>
      <c r="E24" s="6"/>
      <c r="F24" s="6"/>
      <c r="G24" s="6"/>
      <c r="H24" s="6"/>
      <c r="I24" s="6"/>
      <c r="J24" s="125"/>
      <c r="W24" s="46" t="s">
        <v>147</v>
      </c>
      <c r="X24" s="20" t="b">
        <v>0</v>
      </c>
    </row>
    <row r="25" spans="1:27" ht="15" hidden="1" customHeight="1" x14ac:dyDescent="0.25">
      <c r="A25" s="5"/>
      <c r="B25" s="91"/>
      <c r="C25" s="14"/>
      <c r="D25" s="14"/>
      <c r="E25" s="14"/>
      <c r="F25" s="14"/>
      <c r="G25" s="14"/>
      <c r="H25" s="14"/>
      <c r="I25" s="14"/>
      <c r="J25" s="137"/>
      <c r="W25" s="46" t="s">
        <v>146</v>
      </c>
      <c r="X25" s="20" t="b">
        <v>0</v>
      </c>
    </row>
    <row r="26" spans="1:27" ht="15" hidden="1" customHeight="1" x14ac:dyDescent="0.25">
      <c r="A26" s="5" t="s">
        <v>145</v>
      </c>
      <c r="B26" s="87" t="s">
        <v>144</v>
      </c>
      <c r="C26" s="58"/>
      <c r="D26" s="58"/>
      <c r="E26" s="58"/>
      <c r="F26" s="58"/>
      <c r="G26" s="58"/>
      <c r="H26" s="58"/>
      <c r="I26" s="58"/>
      <c r="J26" s="88"/>
      <c r="W26" s="46" t="s">
        <v>143</v>
      </c>
      <c r="X26" s="20" t="b">
        <v>0</v>
      </c>
    </row>
    <row r="27" spans="1:27" ht="26.25" hidden="1" customHeight="1" x14ac:dyDescent="0.25">
      <c r="A27" s="5"/>
      <c r="B27" s="87"/>
      <c r="C27" s="58"/>
      <c r="D27" s="58"/>
      <c r="E27" s="58"/>
      <c r="F27" s="58"/>
      <c r="G27" s="58"/>
      <c r="H27" s="58"/>
      <c r="I27" s="58"/>
      <c r="J27" s="88"/>
      <c r="W27" s="46" t="s">
        <v>142</v>
      </c>
      <c r="X27" s="57" t="b">
        <v>0</v>
      </c>
    </row>
    <row r="28" spans="1:27" hidden="1" x14ac:dyDescent="0.25">
      <c r="A28" s="5"/>
      <c r="B28" s="83"/>
      <c r="C28" s="6"/>
      <c r="D28" s="6"/>
      <c r="E28" s="6"/>
      <c r="F28" s="6"/>
      <c r="G28" s="6"/>
      <c r="H28" s="6"/>
      <c r="I28" s="6"/>
      <c r="J28" s="125"/>
    </row>
    <row r="29" spans="1:27" hidden="1" x14ac:dyDescent="0.25">
      <c r="A29" s="5" t="s">
        <v>141</v>
      </c>
      <c r="B29" s="237" t="s">
        <v>140</v>
      </c>
      <c r="C29" s="238"/>
      <c r="D29" s="238"/>
      <c r="E29" s="6"/>
      <c r="F29" s="6"/>
      <c r="G29" s="6"/>
      <c r="H29" s="6"/>
      <c r="I29" s="6"/>
      <c r="J29" s="138"/>
      <c r="W29" s="46" t="s">
        <v>139</v>
      </c>
      <c r="X29" s="57" t="b">
        <v>1</v>
      </c>
    </row>
    <row r="30" spans="1:27" hidden="1" x14ac:dyDescent="0.25">
      <c r="A30" s="5"/>
      <c r="B30" s="83"/>
      <c r="C30" s="6"/>
      <c r="D30" s="6"/>
      <c r="E30" s="6"/>
      <c r="F30" s="6"/>
      <c r="G30" s="6"/>
      <c r="H30" s="6"/>
      <c r="I30" s="6"/>
      <c r="J30" s="125"/>
      <c r="W30" s="46" t="s">
        <v>138</v>
      </c>
      <c r="X30" s="57" t="b">
        <v>0</v>
      </c>
    </row>
    <row r="31" spans="1:27" ht="26.25" hidden="1" x14ac:dyDescent="0.4">
      <c r="A31" s="19"/>
      <c r="B31" s="81" t="s">
        <v>137</v>
      </c>
      <c r="C31" s="54"/>
      <c r="D31" s="54"/>
      <c r="E31" s="54"/>
      <c r="F31" s="54"/>
      <c r="G31" s="54"/>
      <c r="H31" s="54"/>
      <c r="I31" s="54"/>
      <c r="J31" s="132"/>
      <c r="K31" s="19"/>
      <c r="L31" s="19"/>
      <c r="M31" s="19"/>
      <c r="N31" s="19"/>
      <c r="O31" s="19"/>
      <c r="P31" s="19"/>
      <c r="Q31" s="19"/>
      <c r="R31" s="19"/>
      <c r="S31" s="19"/>
      <c r="T31" s="19"/>
      <c r="U31" s="19"/>
      <c r="V31" s="19"/>
      <c r="W31" s="46" t="s">
        <v>136</v>
      </c>
      <c r="X31" s="20" t="b">
        <v>1</v>
      </c>
    </row>
    <row r="32" spans="1:27" ht="16.5" hidden="1" customHeight="1" x14ac:dyDescent="0.4">
      <c r="A32" s="19"/>
      <c r="B32" s="94"/>
      <c r="C32" s="54"/>
      <c r="D32" s="54"/>
      <c r="E32" s="54"/>
      <c r="F32" s="54"/>
      <c r="G32" s="54"/>
      <c r="H32" s="54"/>
      <c r="I32" s="54"/>
      <c r="J32" s="132"/>
      <c r="K32" s="19"/>
      <c r="L32" s="19"/>
      <c r="M32" s="19"/>
      <c r="N32" s="19"/>
      <c r="O32" s="19"/>
      <c r="P32" s="19"/>
      <c r="Q32" s="19"/>
      <c r="R32" s="19"/>
      <c r="S32" s="19"/>
      <c r="T32" s="19"/>
      <c r="U32" s="19"/>
      <c r="V32" s="19"/>
      <c r="W32" s="46" t="s">
        <v>135</v>
      </c>
      <c r="X32" s="20" t="b">
        <v>0</v>
      </c>
    </row>
    <row r="33" spans="1:34" ht="16.5" hidden="1" customHeight="1" x14ac:dyDescent="0.4">
      <c r="A33" s="5"/>
      <c r="B33" s="95"/>
      <c r="C33" s="6"/>
      <c r="D33" s="6"/>
      <c r="E33" s="6"/>
      <c r="F33" s="6"/>
      <c r="G33" s="6"/>
      <c r="H33" s="6"/>
      <c r="I33" s="6"/>
      <c r="J33" s="125"/>
      <c r="L33" s="19"/>
      <c r="M33" s="19"/>
      <c r="N33" s="19"/>
      <c r="O33" s="19"/>
      <c r="P33" s="19"/>
      <c r="Q33" s="19"/>
      <c r="R33" s="19"/>
      <c r="S33" s="19"/>
      <c r="T33" s="19"/>
      <c r="U33" s="19"/>
      <c r="V33" s="19"/>
      <c r="W33" s="46" t="s">
        <v>134</v>
      </c>
      <c r="X33" s="20" t="b">
        <v>0</v>
      </c>
    </row>
    <row r="34" spans="1:34" ht="15.75" hidden="1" customHeight="1" x14ac:dyDescent="0.4">
      <c r="A34" s="8" t="s">
        <v>133</v>
      </c>
      <c r="B34" s="96" t="s">
        <v>132</v>
      </c>
      <c r="C34" s="6"/>
      <c r="D34" s="6"/>
      <c r="E34" s="6"/>
      <c r="F34" s="6"/>
      <c r="G34" s="6"/>
      <c r="H34" s="6"/>
      <c r="I34" s="6"/>
      <c r="J34" s="125"/>
      <c r="L34" s="19"/>
      <c r="M34" s="19"/>
      <c r="N34" s="19"/>
      <c r="O34" s="19"/>
      <c r="P34" s="19"/>
      <c r="Q34" s="19"/>
      <c r="R34" s="19"/>
      <c r="S34" s="19"/>
      <c r="T34" s="19"/>
      <c r="U34" s="19"/>
      <c r="V34" s="19"/>
      <c r="W34" s="20"/>
      <c r="X34" s="20"/>
    </row>
    <row r="35" spans="1:34" ht="15.75" hidden="1" x14ac:dyDescent="0.25">
      <c r="A35" s="5"/>
      <c r="B35" s="95"/>
      <c r="C35" s="6"/>
      <c r="D35" s="6"/>
      <c r="E35" s="6"/>
      <c r="F35" s="6"/>
      <c r="G35" s="6"/>
      <c r="H35" s="6"/>
      <c r="I35" s="6"/>
      <c r="J35" s="125"/>
      <c r="W35" s="46" t="s">
        <v>40</v>
      </c>
      <c r="X35" s="46" t="b">
        <v>1</v>
      </c>
    </row>
    <row r="36" spans="1:34" ht="16.7" customHeight="1" x14ac:dyDescent="0.25">
      <c r="A36" s="8" t="s">
        <v>131</v>
      </c>
      <c r="B36" s="239" t="s">
        <v>130</v>
      </c>
      <c r="C36" s="240"/>
      <c r="D36" s="240"/>
      <c r="E36" s="240"/>
      <c r="F36" s="240"/>
      <c r="G36" s="240"/>
      <c r="H36" s="17"/>
      <c r="I36" s="17"/>
      <c r="J36" s="139"/>
      <c r="W36" s="46" t="s">
        <v>38</v>
      </c>
      <c r="X36" s="46" t="b">
        <v>0</v>
      </c>
    </row>
    <row r="37" spans="1:34" ht="30" hidden="1" customHeight="1" x14ac:dyDescent="0.25">
      <c r="A37" s="8"/>
      <c r="B37" s="241" t="s">
        <v>129</v>
      </c>
      <c r="C37" s="242"/>
      <c r="D37" s="242"/>
      <c r="E37" s="242"/>
      <c r="F37" s="242"/>
      <c r="G37" s="242"/>
      <c r="H37" s="242"/>
      <c r="I37" s="242"/>
      <c r="J37" s="243"/>
    </row>
    <row r="38" spans="1:34" ht="33" hidden="1" customHeight="1" x14ac:dyDescent="0.25">
      <c r="A38" s="8"/>
      <c r="B38" s="244"/>
      <c r="C38" s="245"/>
      <c r="D38" s="245"/>
      <c r="E38" s="245"/>
      <c r="F38" s="245"/>
      <c r="G38" s="245"/>
      <c r="H38" s="245"/>
      <c r="I38" s="245"/>
      <c r="J38" s="246"/>
    </row>
    <row r="39" spans="1:34" x14ac:dyDescent="0.25">
      <c r="A39" s="8"/>
      <c r="B39" s="98"/>
      <c r="C39" s="13"/>
      <c r="D39" s="13"/>
      <c r="E39" s="13"/>
      <c r="F39" s="13"/>
      <c r="G39" s="13"/>
      <c r="H39" s="13"/>
      <c r="I39" s="13"/>
      <c r="J39" s="140"/>
    </row>
    <row r="40" spans="1:34" s="4" customFormat="1" ht="15" customHeight="1" x14ac:dyDescent="0.25">
      <c r="A40" s="8" t="s">
        <v>128</v>
      </c>
      <c r="B40" s="239" t="s">
        <v>127</v>
      </c>
      <c r="C40" s="240"/>
      <c r="D40" s="240"/>
      <c r="E40" s="240"/>
      <c r="F40" s="240"/>
      <c r="G40" s="240"/>
      <c r="H40" s="240"/>
      <c r="I40" s="240"/>
      <c r="J40" s="247"/>
    </row>
    <row r="41" spans="1:34" hidden="1" x14ac:dyDescent="0.25">
      <c r="A41" s="8"/>
      <c r="B41" s="83"/>
      <c r="C41" s="6"/>
      <c r="D41" s="6"/>
      <c r="E41" s="6"/>
      <c r="F41" s="6"/>
      <c r="G41" s="6"/>
      <c r="H41" s="6"/>
      <c r="I41" s="6"/>
      <c r="J41" s="125"/>
      <c r="W41" s="1" t="s">
        <v>126</v>
      </c>
      <c r="X41" s="1" t="b">
        <v>1</v>
      </c>
    </row>
    <row r="42" spans="1:34" s="4" customFormat="1" ht="15" hidden="1" customHeight="1" x14ac:dyDescent="0.25">
      <c r="A42" s="8" t="s">
        <v>123</v>
      </c>
      <c r="B42" s="239" t="s">
        <v>125</v>
      </c>
      <c r="C42" s="240"/>
      <c r="D42" s="240"/>
      <c r="E42" s="240"/>
      <c r="F42" s="240"/>
      <c r="G42" s="240"/>
      <c r="H42" s="240"/>
      <c r="I42" s="240"/>
      <c r="J42" s="247"/>
      <c r="W42" s="1" t="s">
        <v>124</v>
      </c>
      <c r="X42" s="4" t="b">
        <v>1</v>
      </c>
    </row>
    <row r="43" spans="1:34" ht="53.25" hidden="1" customHeight="1" x14ac:dyDescent="0.25">
      <c r="A43" s="8"/>
      <c r="B43" s="244"/>
      <c r="C43" s="245"/>
      <c r="D43" s="245"/>
      <c r="E43" s="245"/>
      <c r="F43" s="245"/>
      <c r="G43" s="245"/>
      <c r="H43" s="245"/>
      <c r="I43" s="245"/>
      <c r="J43" s="246"/>
    </row>
    <row r="44" spans="1:34" s="4" customFormat="1" hidden="1" x14ac:dyDescent="0.25">
      <c r="A44" s="8" t="s">
        <v>123</v>
      </c>
      <c r="B44" s="239" t="s">
        <v>122</v>
      </c>
      <c r="C44" s="240"/>
      <c r="D44" s="240"/>
      <c r="E44" s="240"/>
      <c r="F44" s="240"/>
      <c r="G44" s="240"/>
      <c r="H44" s="240"/>
      <c r="I44" s="240"/>
      <c r="J44" s="247"/>
    </row>
    <row r="45" spans="1:34" ht="46.5" hidden="1" customHeight="1" x14ac:dyDescent="0.25">
      <c r="A45" s="8"/>
      <c r="B45" s="244"/>
      <c r="C45" s="245"/>
      <c r="D45" s="245"/>
      <c r="E45" s="245"/>
      <c r="F45" s="245"/>
      <c r="G45" s="245"/>
      <c r="H45" s="245"/>
      <c r="I45" s="245"/>
      <c r="J45" s="246"/>
    </row>
    <row r="46" spans="1:34" hidden="1" x14ac:dyDescent="0.25">
      <c r="A46" s="8"/>
      <c r="B46" s="98"/>
      <c r="C46" s="13"/>
      <c r="D46" s="13"/>
      <c r="E46" s="13"/>
      <c r="F46" s="13"/>
      <c r="G46" s="13"/>
      <c r="H46" s="13"/>
      <c r="I46" s="13"/>
      <c r="J46" s="140"/>
      <c r="Z46" s="56" t="s">
        <v>121</v>
      </c>
      <c r="AA46" s="55" t="s">
        <v>120</v>
      </c>
    </row>
    <row r="47" spans="1:34" s="4" customFormat="1" ht="21.75" hidden="1" customHeight="1" x14ac:dyDescent="0.25">
      <c r="A47" s="8" t="s">
        <v>119</v>
      </c>
      <c r="B47" s="239" t="s">
        <v>118</v>
      </c>
      <c r="C47" s="240"/>
      <c r="D47" s="240"/>
      <c r="E47" s="240"/>
      <c r="F47" s="240"/>
      <c r="G47" s="240"/>
      <c r="H47" s="240"/>
      <c r="I47" s="240"/>
      <c r="J47" s="247"/>
      <c r="Z47" s="56" t="s">
        <v>117</v>
      </c>
      <c r="AA47" s="55" t="s">
        <v>116</v>
      </c>
    </row>
    <row r="48" spans="1:34" ht="21" customHeight="1" x14ac:dyDescent="0.25">
      <c r="A48" s="12" t="s">
        <v>115</v>
      </c>
      <c r="B48" s="248" t="s">
        <v>95</v>
      </c>
      <c r="C48" s="249"/>
      <c r="D48" s="250" t="s">
        <v>114</v>
      </c>
      <c r="E48" s="250"/>
      <c r="F48" s="250"/>
      <c r="G48" s="250"/>
      <c r="H48" s="250"/>
      <c r="I48" s="250"/>
      <c r="J48" s="251"/>
      <c r="Z48" s="56" t="s">
        <v>113</v>
      </c>
      <c r="AA48" s="55" t="s">
        <v>112</v>
      </c>
      <c r="AB48" s="55"/>
      <c r="AC48" s="55"/>
      <c r="AD48" s="55"/>
      <c r="AE48" s="55"/>
      <c r="AF48" s="55"/>
      <c r="AG48" s="55"/>
      <c r="AH48" s="55"/>
    </row>
    <row r="49" spans="1:34" ht="21" customHeight="1" x14ac:dyDescent="0.25">
      <c r="A49" s="12" t="s">
        <v>111</v>
      </c>
      <c r="B49" s="248" t="s">
        <v>92</v>
      </c>
      <c r="C49" s="249"/>
      <c r="D49" s="250" t="s">
        <v>110</v>
      </c>
      <c r="E49" s="250"/>
      <c r="F49" s="250"/>
      <c r="G49" s="250"/>
      <c r="H49" s="250"/>
      <c r="I49" s="250"/>
      <c r="J49" s="251"/>
      <c r="Z49" s="56" t="s">
        <v>109</v>
      </c>
      <c r="AA49" s="55" t="s">
        <v>108</v>
      </c>
      <c r="AB49" s="55"/>
      <c r="AC49" s="55"/>
      <c r="AD49" s="55"/>
      <c r="AE49" s="55"/>
      <c r="AF49" s="55"/>
      <c r="AG49" s="55"/>
      <c r="AH49" s="55"/>
    </row>
    <row r="50" spans="1:34" ht="21" customHeight="1" x14ac:dyDescent="0.25">
      <c r="A50" s="12" t="s">
        <v>107</v>
      </c>
      <c r="B50" s="248" t="s">
        <v>91</v>
      </c>
      <c r="C50" s="249"/>
      <c r="D50" s="250" t="s">
        <v>106</v>
      </c>
      <c r="E50" s="250"/>
      <c r="F50" s="250"/>
      <c r="G50" s="250"/>
      <c r="H50" s="250"/>
      <c r="I50" s="250"/>
      <c r="J50" s="251"/>
      <c r="Z50" s="56" t="s">
        <v>105</v>
      </c>
      <c r="AA50" s="1" t="s">
        <v>104</v>
      </c>
      <c r="AB50" s="55"/>
      <c r="AC50" s="55"/>
      <c r="AD50" s="55"/>
      <c r="AE50" s="55"/>
      <c r="AF50" s="55"/>
      <c r="AG50" s="55"/>
      <c r="AH50" s="55"/>
    </row>
    <row r="51" spans="1:34" ht="21" hidden="1" customHeight="1" x14ac:dyDescent="0.25">
      <c r="B51" s="100"/>
      <c r="C51" s="17"/>
      <c r="D51" s="17"/>
      <c r="E51" s="17"/>
      <c r="F51" s="17"/>
      <c r="G51" s="17"/>
      <c r="H51" s="17"/>
      <c r="I51" s="17"/>
      <c r="J51" s="139"/>
      <c r="Z51" s="56" t="s">
        <v>103</v>
      </c>
      <c r="AA51" s="55" t="s">
        <v>102</v>
      </c>
    </row>
    <row r="52" spans="1:34" ht="26.25" hidden="1" customHeight="1" x14ac:dyDescent="0.4">
      <c r="A52" s="19"/>
      <c r="B52" s="81" t="s">
        <v>101</v>
      </c>
      <c r="C52" s="54"/>
      <c r="D52" s="54"/>
      <c r="E52" s="54"/>
      <c r="F52" s="54"/>
      <c r="G52" s="54"/>
      <c r="H52" s="54"/>
      <c r="I52" s="54"/>
      <c r="J52" s="132"/>
      <c r="K52" s="19"/>
      <c r="L52" s="19"/>
      <c r="M52" s="19"/>
      <c r="N52" s="19"/>
      <c r="O52" s="19"/>
      <c r="P52" s="19"/>
      <c r="Q52" s="19"/>
      <c r="R52" s="19"/>
      <c r="S52" s="19"/>
      <c r="T52" s="19"/>
      <c r="U52" s="19"/>
      <c r="V52" s="19"/>
      <c r="AA52" s="55" t="s">
        <v>100</v>
      </c>
    </row>
    <row r="53" spans="1:34" ht="5.25" hidden="1" customHeight="1" x14ac:dyDescent="0.4">
      <c r="A53" s="19"/>
      <c r="B53" s="94"/>
      <c r="C53" s="54"/>
      <c r="D53" s="54"/>
      <c r="E53" s="54"/>
      <c r="F53" s="54"/>
      <c r="G53" s="54"/>
      <c r="H53" s="54"/>
      <c r="I53" s="54"/>
      <c r="J53" s="132"/>
      <c r="K53" s="19"/>
      <c r="L53" s="19"/>
      <c r="M53" s="19"/>
      <c r="N53" s="19"/>
      <c r="O53" s="19"/>
      <c r="P53" s="19"/>
      <c r="Q53" s="19"/>
      <c r="R53" s="19"/>
      <c r="S53" s="19"/>
      <c r="T53" s="19"/>
      <c r="U53" s="19"/>
      <c r="V53" s="19"/>
      <c r="AA53" s="55" t="s">
        <v>99</v>
      </c>
    </row>
    <row r="54" spans="1:34" hidden="1" x14ac:dyDescent="0.25">
      <c r="A54" s="11"/>
      <c r="B54" s="83"/>
      <c r="C54" s="6"/>
      <c r="D54" s="6"/>
      <c r="E54" s="6"/>
      <c r="F54" s="6"/>
      <c r="G54" s="6"/>
      <c r="H54" s="6"/>
      <c r="I54" s="6"/>
      <c r="J54" s="125"/>
      <c r="AA54" s="55" t="s">
        <v>98</v>
      </c>
    </row>
    <row r="55" spans="1:34" hidden="1" outlineLevel="1" x14ac:dyDescent="0.25">
      <c r="A55" s="11"/>
      <c r="B55" s="86" t="s">
        <v>97</v>
      </c>
      <c r="C55" s="6"/>
      <c r="D55" s="6"/>
      <c r="E55" s="6"/>
      <c r="F55" s="6"/>
      <c r="G55" s="6"/>
      <c r="H55" s="6"/>
      <c r="I55" s="6"/>
      <c r="J55" s="125"/>
      <c r="AA55" s="55" t="s">
        <v>96</v>
      </c>
    </row>
    <row r="56" spans="1:34" hidden="1" outlineLevel="1" x14ac:dyDescent="0.25">
      <c r="A56" s="11"/>
      <c r="B56" s="101"/>
      <c r="C56" s="6"/>
      <c r="D56" s="6"/>
      <c r="E56" s="6"/>
      <c r="F56" s="6"/>
      <c r="G56" s="6"/>
      <c r="H56" s="6"/>
      <c r="I56" s="6"/>
      <c r="J56" s="125"/>
      <c r="AA56" s="55" t="s">
        <v>95</v>
      </c>
    </row>
    <row r="57" spans="1:34" hidden="1" outlineLevel="1" x14ac:dyDescent="0.25">
      <c r="A57" s="8" t="s">
        <v>94</v>
      </c>
      <c r="B57" s="239" t="s">
        <v>93</v>
      </c>
      <c r="C57" s="240"/>
      <c r="D57" s="240"/>
      <c r="E57" s="240"/>
      <c r="F57" s="240"/>
      <c r="G57" s="240"/>
      <c r="H57" s="240"/>
      <c r="I57" s="240"/>
      <c r="J57" s="247"/>
      <c r="AA57" s="55" t="s">
        <v>92</v>
      </c>
    </row>
    <row r="58" spans="1:34" ht="63.75" hidden="1" customHeight="1" outlineLevel="1" x14ac:dyDescent="0.25">
      <c r="B58" s="244"/>
      <c r="C58" s="245"/>
      <c r="D58" s="245"/>
      <c r="E58" s="245"/>
      <c r="F58" s="245"/>
      <c r="G58" s="245"/>
      <c r="H58" s="245"/>
      <c r="I58" s="245"/>
      <c r="J58" s="246"/>
      <c r="AA58" s="55" t="s">
        <v>91</v>
      </c>
    </row>
    <row r="59" spans="1:34" hidden="1" x14ac:dyDescent="0.25">
      <c r="B59" s="100"/>
      <c r="C59" s="17"/>
      <c r="D59" s="17"/>
      <c r="E59" s="17"/>
      <c r="F59" s="17"/>
      <c r="G59" s="17"/>
      <c r="H59" s="17"/>
      <c r="I59" s="17"/>
      <c r="J59" s="139"/>
      <c r="AA59" s="1" t="s">
        <v>90</v>
      </c>
    </row>
    <row r="60" spans="1:34" hidden="1" outlineLevel="1" x14ac:dyDescent="0.25">
      <c r="A60" s="11"/>
      <c r="B60" s="86" t="s">
        <v>89</v>
      </c>
      <c r="C60" s="6"/>
      <c r="D60" s="6"/>
      <c r="E60" s="6"/>
      <c r="F60" s="6"/>
      <c r="G60" s="6"/>
      <c r="H60" s="6"/>
      <c r="I60" s="6"/>
      <c r="J60" s="125"/>
      <c r="AA60" s="55" t="s">
        <v>88</v>
      </c>
    </row>
    <row r="61" spans="1:34" hidden="1" outlineLevel="1" x14ac:dyDescent="0.25">
      <c r="A61" s="11"/>
      <c r="B61" s="101"/>
      <c r="C61" s="6"/>
      <c r="D61" s="6"/>
      <c r="E61" s="6"/>
      <c r="F61" s="6"/>
      <c r="G61" s="6"/>
      <c r="H61" s="6"/>
      <c r="I61" s="6"/>
      <c r="J61" s="125"/>
      <c r="AA61" s="55" t="s">
        <v>87</v>
      </c>
    </row>
    <row r="62" spans="1:34" hidden="1" outlineLevel="1" x14ac:dyDescent="0.25">
      <c r="A62" s="8" t="s">
        <v>86</v>
      </c>
      <c r="B62" s="239" t="s">
        <v>85</v>
      </c>
      <c r="C62" s="240"/>
      <c r="D62" s="240"/>
      <c r="E62" s="240"/>
      <c r="F62" s="240"/>
      <c r="G62" s="240"/>
      <c r="H62" s="240"/>
      <c r="I62" s="240"/>
      <c r="J62" s="247"/>
      <c r="AA62" s="55" t="s">
        <v>84</v>
      </c>
    </row>
    <row r="63" spans="1:34" ht="27" hidden="1" customHeight="1" outlineLevel="1" x14ac:dyDescent="0.25">
      <c r="A63" s="8"/>
      <c r="B63" s="244"/>
      <c r="C63" s="245"/>
      <c r="D63" s="245"/>
      <c r="E63" s="245"/>
      <c r="F63" s="245"/>
      <c r="G63" s="245"/>
      <c r="H63" s="245"/>
      <c r="I63" s="245"/>
      <c r="J63" s="246"/>
      <c r="AA63" s="1" t="s">
        <v>83</v>
      </c>
    </row>
    <row r="64" spans="1:34" hidden="1" outlineLevel="1" x14ac:dyDescent="0.25">
      <c r="A64" s="8"/>
      <c r="B64" s="101"/>
      <c r="C64" s="6"/>
      <c r="D64" s="6"/>
      <c r="E64" s="6"/>
      <c r="F64" s="6"/>
      <c r="G64" s="6"/>
      <c r="H64" s="6"/>
      <c r="I64" s="6"/>
      <c r="J64" s="125"/>
      <c r="AA64" s="55" t="s">
        <v>82</v>
      </c>
    </row>
    <row r="65" spans="1:27" s="4" customFormat="1" ht="14.45" customHeight="1" outlineLevel="1" x14ac:dyDescent="0.25">
      <c r="A65" s="8" t="s">
        <v>81</v>
      </c>
      <c r="B65" s="239" t="s">
        <v>80</v>
      </c>
      <c r="C65" s="240"/>
      <c r="D65" s="240"/>
      <c r="E65" s="240"/>
      <c r="F65" s="240"/>
      <c r="G65" s="240"/>
      <c r="H65" s="240"/>
      <c r="I65" s="240"/>
      <c r="J65" s="247"/>
      <c r="AA65" s="55" t="s">
        <v>79</v>
      </c>
    </row>
    <row r="66" spans="1:27" ht="16.5" customHeight="1" outlineLevel="1" x14ac:dyDescent="0.25">
      <c r="A66" s="8"/>
      <c r="B66" s="102"/>
      <c r="C66" s="252" t="s">
        <v>78</v>
      </c>
      <c r="D66" s="252"/>
      <c r="E66" s="252"/>
      <c r="F66" s="253" t="s">
        <v>77</v>
      </c>
      <c r="G66" s="253"/>
      <c r="H66" s="253"/>
      <c r="I66" s="253"/>
      <c r="J66" s="254"/>
    </row>
    <row r="67" spans="1:27" ht="16.5" customHeight="1" outlineLevel="1" x14ac:dyDescent="0.25">
      <c r="A67" s="8"/>
      <c r="B67" s="102"/>
      <c r="C67" s="252" t="s">
        <v>76</v>
      </c>
      <c r="D67" s="252"/>
      <c r="E67" s="252"/>
      <c r="F67" s="253" t="s">
        <v>75</v>
      </c>
      <c r="G67" s="253"/>
      <c r="H67" s="253"/>
      <c r="I67" s="253"/>
      <c r="J67" s="254"/>
    </row>
    <row r="68" spans="1:27" ht="16.5" customHeight="1" outlineLevel="1" x14ac:dyDescent="0.25">
      <c r="A68" s="8"/>
      <c r="B68" s="102"/>
      <c r="C68" s="252" t="s">
        <v>74</v>
      </c>
      <c r="D68" s="252"/>
      <c r="E68" s="252"/>
      <c r="F68" s="253" t="s">
        <v>73</v>
      </c>
      <c r="G68" s="253"/>
      <c r="H68" s="253"/>
      <c r="I68" s="253"/>
      <c r="J68" s="254"/>
    </row>
    <row r="69" spans="1:27" ht="16.5" customHeight="1" outlineLevel="1" x14ac:dyDescent="0.25">
      <c r="A69" s="8"/>
      <c r="B69" s="102"/>
      <c r="C69" s="252" t="s">
        <v>72</v>
      </c>
      <c r="D69" s="252"/>
      <c r="E69" s="252"/>
      <c r="F69" s="253" t="s">
        <v>71</v>
      </c>
      <c r="G69" s="253"/>
      <c r="H69" s="253"/>
      <c r="I69" s="253"/>
      <c r="J69" s="254"/>
    </row>
    <row r="70" spans="1:27" ht="16.5" customHeight="1" outlineLevel="1" x14ac:dyDescent="0.25">
      <c r="A70" s="8"/>
      <c r="B70" s="102"/>
      <c r="C70" s="252" t="s">
        <v>70</v>
      </c>
      <c r="D70" s="252"/>
      <c r="E70" s="252"/>
      <c r="F70" s="253" t="s">
        <v>69</v>
      </c>
      <c r="G70" s="253"/>
      <c r="H70" s="253"/>
      <c r="I70" s="253"/>
      <c r="J70" s="254"/>
    </row>
    <row r="71" spans="1:27" ht="16.5" customHeight="1" outlineLevel="1" x14ac:dyDescent="0.25">
      <c r="A71" s="8"/>
      <c r="B71" s="102"/>
      <c r="C71" s="252" t="s">
        <v>68</v>
      </c>
      <c r="D71" s="252"/>
      <c r="E71" s="252"/>
      <c r="F71" s="253" t="s">
        <v>67</v>
      </c>
      <c r="G71" s="253"/>
      <c r="H71" s="253"/>
      <c r="I71" s="253"/>
      <c r="J71" s="254"/>
    </row>
    <row r="72" spans="1:27" ht="16.5" customHeight="1" outlineLevel="1" x14ac:dyDescent="0.25">
      <c r="A72" s="8"/>
      <c r="B72" s="102"/>
      <c r="C72" s="252" t="s">
        <v>66</v>
      </c>
      <c r="D72" s="252"/>
      <c r="E72" s="252"/>
      <c r="F72" s="253" t="s">
        <v>65</v>
      </c>
      <c r="G72" s="253"/>
      <c r="H72" s="253"/>
      <c r="I72" s="253"/>
      <c r="J72" s="254"/>
    </row>
    <row r="73" spans="1:27" ht="6.75" hidden="1" customHeight="1" outlineLevel="1" x14ac:dyDescent="0.25">
      <c r="A73" s="8"/>
      <c r="B73" s="83"/>
      <c r="C73" s="6"/>
      <c r="D73" s="6"/>
      <c r="E73" s="6"/>
      <c r="F73" s="6"/>
      <c r="G73" s="6"/>
      <c r="H73" s="6"/>
      <c r="I73" s="6"/>
      <c r="J73" s="125"/>
    </row>
    <row r="74" spans="1:27" s="4" customFormat="1" hidden="1" outlineLevel="1" x14ac:dyDescent="0.25">
      <c r="A74" s="8" t="s">
        <v>64</v>
      </c>
      <c r="B74" s="237" t="s">
        <v>63</v>
      </c>
      <c r="C74" s="238"/>
      <c r="D74" s="238"/>
      <c r="E74" s="238"/>
      <c r="F74" s="238"/>
      <c r="G74" s="238"/>
      <c r="H74" s="238"/>
      <c r="I74" s="238"/>
      <c r="J74" s="255"/>
    </row>
    <row r="75" spans="1:27" ht="26.25" hidden="1" customHeight="1" outlineLevel="1" x14ac:dyDescent="0.25">
      <c r="A75" s="8"/>
      <c r="B75" s="244" t="s">
        <v>62</v>
      </c>
      <c r="C75" s="245"/>
      <c r="D75" s="245"/>
      <c r="E75" s="245"/>
      <c r="F75" s="245"/>
      <c r="G75" s="245"/>
      <c r="H75" s="245"/>
      <c r="I75" s="245"/>
      <c r="J75" s="246"/>
    </row>
    <row r="76" spans="1:27" hidden="1" x14ac:dyDescent="0.25">
      <c r="A76" s="11"/>
      <c r="B76" s="100"/>
      <c r="C76" s="6"/>
      <c r="D76" s="6"/>
      <c r="E76" s="6"/>
      <c r="F76" s="6"/>
      <c r="G76" s="6"/>
      <c r="H76" s="6"/>
      <c r="I76" s="6"/>
      <c r="J76" s="125"/>
    </row>
    <row r="77" spans="1:27" hidden="1" outlineLevel="1" x14ac:dyDescent="0.25">
      <c r="A77" s="11"/>
      <c r="B77" s="86" t="s">
        <v>61</v>
      </c>
      <c r="C77" s="6"/>
      <c r="D77" s="6"/>
      <c r="E77" s="6"/>
      <c r="F77" s="6"/>
      <c r="G77" s="6"/>
      <c r="H77" s="6"/>
      <c r="I77" s="6"/>
      <c r="J77" s="125"/>
    </row>
    <row r="78" spans="1:27" s="4" customFormat="1" ht="38.450000000000003" hidden="1" customHeight="1" outlineLevel="1" x14ac:dyDescent="0.25">
      <c r="A78" s="8" t="s">
        <v>60</v>
      </c>
      <c r="B78" s="239" t="s">
        <v>59</v>
      </c>
      <c r="C78" s="240"/>
      <c r="D78" s="240"/>
      <c r="E78" s="240"/>
      <c r="F78" s="240"/>
      <c r="G78" s="240"/>
      <c r="H78" s="240"/>
      <c r="I78" s="240"/>
      <c r="J78" s="247"/>
    </row>
    <row r="79" spans="1:27" ht="27.75" hidden="1" customHeight="1" outlineLevel="1" x14ac:dyDescent="0.25">
      <c r="A79" s="10"/>
      <c r="B79" s="244"/>
      <c r="C79" s="245"/>
      <c r="D79" s="245"/>
      <c r="E79" s="245"/>
      <c r="F79" s="245"/>
      <c r="G79" s="245"/>
      <c r="H79" s="245"/>
      <c r="I79" s="245"/>
      <c r="J79" s="246"/>
    </row>
    <row r="80" spans="1:27" hidden="1" collapsed="1" x14ac:dyDescent="0.25">
      <c r="A80" s="10"/>
      <c r="B80" s="102"/>
      <c r="C80" s="9"/>
      <c r="D80" s="9"/>
      <c r="E80" s="9"/>
      <c r="F80" s="9"/>
      <c r="G80" s="9"/>
      <c r="H80" s="9"/>
      <c r="I80" s="9"/>
      <c r="J80" s="141"/>
    </row>
    <row r="81" spans="1:22" ht="5.25" hidden="1" customHeight="1" x14ac:dyDescent="0.4">
      <c r="A81" s="19"/>
      <c r="B81" s="94"/>
      <c r="C81" s="54"/>
      <c r="D81" s="54"/>
      <c r="E81" s="54"/>
      <c r="F81" s="54"/>
      <c r="G81" s="54"/>
      <c r="H81" s="54"/>
      <c r="I81" s="54"/>
      <c r="J81" s="132"/>
      <c r="K81" s="19"/>
      <c r="L81" s="19"/>
      <c r="M81" s="19"/>
      <c r="N81" s="19"/>
      <c r="O81" s="19"/>
      <c r="P81" s="19"/>
      <c r="Q81" s="19"/>
      <c r="R81" s="19"/>
      <c r="S81" s="19"/>
      <c r="T81" s="19"/>
      <c r="U81" s="19"/>
      <c r="V81" s="19"/>
    </row>
    <row r="82" spans="1:22" s="3" customFormat="1" hidden="1" x14ac:dyDescent="0.25">
      <c r="B82" s="102"/>
      <c r="C82" s="9"/>
      <c r="D82" s="9"/>
      <c r="E82" s="9"/>
      <c r="F82" s="9"/>
      <c r="G82" s="9"/>
      <c r="H82" s="9"/>
      <c r="I82" s="9"/>
      <c r="J82" s="141"/>
    </row>
    <row r="83" spans="1:22" s="4" customFormat="1" hidden="1" x14ac:dyDescent="0.25">
      <c r="A83" s="5" t="s">
        <v>58</v>
      </c>
      <c r="B83" s="239" t="s">
        <v>57</v>
      </c>
      <c r="C83" s="240"/>
      <c r="D83" s="240"/>
      <c r="E83" s="240"/>
      <c r="F83" s="240"/>
      <c r="G83" s="240"/>
      <c r="H83" s="240"/>
      <c r="I83" s="240"/>
      <c r="J83" s="247"/>
    </row>
    <row r="84" spans="1:22" ht="30" hidden="1" customHeight="1" x14ac:dyDescent="0.25">
      <c r="A84" s="3"/>
      <c r="B84" s="244"/>
      <c r="C84" s="245"/>
      <c r="D84" s="245"/>
      <c r="E84" s="245"/>
      <c r="F84" s="245"/>
      <c r="G84" s="245"/>
      <c r="H84" s="245"/>
      <c r="I84" s="245"/>
      <c r="J84" s="246"/>
    </row>
    <row r="85" spans="1:22" hidden="1" x14ac:dyDescent="0.25">
      <c r="A85" s="3"/>
      <c r="B85" s="83"/>
      <c r="C85" s="6"/>
      <c r="D85" s="6"/>
      <c r="E85" s="6"/>
      <c r="F85" s="6"/>
      <c r="G85" s="6"/>
      <c r="H85" s="6"/>
      <c r="I85" s="6"/>
      <c r="J85" s="125"/>
    </row>
    <row r="86" spans="1:22" ht="26.25" hidden="1" x14ac:dyDescent="0.4">
      <c r="A86" s="19"/>
      <c r="B86" s="81" t="s">
        <v>56</v>
      </c>
      <c r="C86" s="54"/>
      <c r="D86" s="54"/>
      <c r="E86" s="54"/>
      <c r="F86" s="54"/>
      <c r="G86" s="54"/>
      <c r="H86" s="54"/>
      <c r="I86" s="54"/>
      <c r="J86" s="132"/>
      <c r="K86" s="19"/>
      <c r="L86" s="19"/>
      <c r="M86" s="19"/>
      <c r="N86" s="19"/>
      <c r="O86" s="19"/>
      <c r="P86" s="19"/>
      <c r="Q86" s="19"/>
      <c r="R86" s="19"/>
      <c r="S86" s="19"/>
      <c r="T86" s="19"/>
      <c r="U86" s="19"/>
      <c r="V86" s="19"/>
    </row>
    <row r="87" spans="1:22" ht="5.25" hidden="1" customHeight="1" x14ac:dyDescent="0.4">
      <c r="A87" s="19"/>
      <c r="B87" s="94"/>
      <c r="C87" s="54"/>
      <c r="D87" s="54"/>
      <c r="E87" s="54"/>
      <c r="F87" s="54"/>
      <c r="G87" s="54"/>
      <c r="H87" s="54"/>
      <c r="I87" s="54"/>
      <c r="J87" s="132"/>
      <c r="K87" s="19"/>
      <c r="L87" s="19"/>
      <c r="M87" s="19"/>
      <c r="N87" s="19"/>
      <c r="O87" s="19"/>
      <c r="P87" s="19"/>
      <c r="Q87" s="19"/>
      <c r="R87" s="19"/>
      <c r="S87" s="19"/>
      <c r="T87" s="19"/>
      <c r="U87" s="19"/>
      <c r="V87" s="19"/>
    </row>
    <row r="88" spans="1:22" s="4" customFormat="1" hidden="1" x14ac:dyDescent="0.25">
      <c r="A88" s="5" t="s">
        <v>55</v>
      </c>
      <c r="B88" s="239" t="s">
        <v>54</v>
      </c>
      <c r="C88" s="240"/>
      <c r="D88" s="240"/>
      <c r="E88" s="240"/>
      <c r="F88" s="240"/>
      <c r="G88" s="240"/>
      <c r="H88" s="240"/>
      <c r="I88" s="240"/>
      <c r="J88" s="247"/>
    </row>
    <row r="89" spans="1:22" ht="27.75" hidden="1" customHeight="1" x14ac:dyDescent="0.25">
      <c r="A89" s="2"/>
      <c r="B89" s="256" t="s">
        <v>53</v>
      </c>
      <c r="C89" s="257"/>
      <c r="D89" s="257"/>
      <c r="E89" s="257"/>
      <c r="F89" s="257"/>
      <c r="G89" s="257"/>
      <c r="H89" s="257"/>
      <c r="I89" s="257"/>
      <c r="J89" s="258"/>
    </row>
    <row r="90" spans="1:22" hidden="1" x14ac:dyDescent="0.25">
      <c r="A90" s="2"/>
      <c r="B90" s="104" t="s">
        <v>52</v>
      </c>
      <c r="C90" s="34"/>
      <c r="D90" s="34"/>
      <c r="E90" s="34"/>
      <c r="F90" s="34"/>
      <c r="G90" s="34"/>
      <c r="H90" s="34"/>
      <c r="I90" s="34"/>
      <c r="J90" s="105"/>
    </row>
    <row r="91" spans="1:22" x14ac:dyDescent="0.25">
      <c r="A91" s="2"/>
      <c r="B91" s="259" t="s">
        <v>277</v>
      </c>
      <c r="C91" s="260"/>
      <c r="D91" s="33" t="str">
        <f t="shared" ref="D91:I91" si="0">D$111</f>
        <v>FY19</v>
      </c>
      <c r="E91" s="33" t="str">
        <f t="shared" si="0"/>
        <v>FY20</v>
      </c>
      <c r="F91" s="33" t="str">
        <f t="shared" si="0"/>
        <v>FY21</v>
      </c>
      <c r="G91" s="33" t="str">
        <f t="shared" si="0"/>
        <v>FY22</v>
      </c>
      <c r="H91" s="33" t="str">
        <f t="shared" si="0"/>
        <v>FY23</v>
      </c>
      <c r="I91" s="33" t="str">
        <f t="shared" si="0"/>
        <v>FY24</v>
      </c>
      <c r="J91" s="106" t="s">
        <v>10</v>
      </c>
    </row>
    <row r="92" spans="1:22" ht="15" customHeight="1" x14ac:dyDescent="0.25">
      <c r="A92" s="2"/>
      <c r="B92" s="261" t="s">
        <v>276</v>
      </c>
      <c r="C92" s="262"/>
      <c r="D92" s="149">
        <f t="shared" ref="D92:I92" si="1">(D127+D139)-SUM(D101)</f>
        <v>554449.55999999994</v>
      </c>
      <c r="E92" s="149">
        <f t="shared" si="1"/>
        <v>571997.23199999996</v>
      </c>
      <c r="F92" s="149">
        <f t="shared" si="1"/>
        <v>586297.16279999982</v>
      </c>
      <c r="G92" s="149">
        <f t="shared" si="1"/>
        <v>600954.59186999977</v>
      </c>
      <c r="H92" s="149">
        <f t="shared" si="1"/>
        <v>615978.45666674979</v>
      </c>
      <c r="I92" s="149">
        <f t="shared" si="1"/>
        <v>631377.91808341851</v>
      </c>
      <c r="J92" s="150">
        <f>SUM(D92:I92)</f>
        <v>3561054.9214201681</v>
      </c>
    </row>
    <row r="93" spans="1:22" ht="15" hidden="1" customHeight="1" outlineLevel="1" x14ac:dyDescent="0.25">
      <c r="A93" s="2"/>
      <c r="B93" s="263" t="s">
        <v>51</v>
      </c>
      <c r="C93" s="264"/>
      <c r="D93" s="52">
        <v>0</v>
      </c>
      <c r="E93" s="52">
        <v>0</v>
      </c>
      <c r="F93" s="52">
        <v>0</v>
      </c>
      <c r="G93" s="52">
        <v>0</v>
      </c>
      <c r="H93" s="52">
        <v>0</v>
      </c>
      <c r="I93" s="52">
        <v>0</v>
      </c>
      <c r="J93" s="107">
        <f>SUM(D93:I93)</f>
        <v>0</v>
      </c>
    </row>
    <row r="94" spans="1:22" ht="15" hidden="1" customHeight="1" outlineLevel="1" x14ac:dyDescent="0.25">
      <c r="A94" s="2"/>
      <c r="B94" s="263" t="s">
        <v>50</v>
      </c>
      <c r="C94" s="264"/>
      <c r="D94" s="52">
        <v>0</v>
      </c>
      <c r="E94" s="52">
        <v>0</v>
      </c>
      <c r="F94" s="52">
        <v>0</v>
      </c>
      <c r="G94" s="52">
        <v>0</v>
      </c>
      <c r="H94" s="52">
        <v>0</v>
      </c>
      <c r="I94" s="52">
        <v>0</v>
      </c>
      <c r="J94" s="107">
        <f>SUM(D94:I94)</f>
        <v>0</v>
      </c>
    </row>
    <row r="95" spans="1:22" ht="15" hidden="1" customHeight="1" outlineLevel="1" x14ac:dyDescent="0.25">
      <c r="A95" s="2"/>
      <c r="B95" s="263" t="s">
        <v>49</v>
      </c>
      <c r="C95" s="264"/>
      <c r="D95" s="52">
        <v>0</v>
      </c>
      <c r="E95" s="52">
        <v>0</v>
      </c>
      <c r="F95" s="52">
        <v>0</v>
      </c>
      <c r="G95" s="52">
        <v>0</v>
      </c>
      <c r="H95" s="52">
        <v>0</v>
      </c>
      <c r="I95" s="52">
        <v>0</v>
      </c>
      <c r="J95" s="107">
        <f>SUM(D95:I95)</f>
        <v>0</v>
      </c>
    </row>
    <row r="96" spans="1:22" ht="15" hidden="1" customHeight="1" outlineLevel="1" x14ac:dyDescent="0.25">
      <c r="A96" s="2"/>
      <c r="B96" s="263" t="s">
        <v>48</v>
      </c>
      <c r="C96" s="264"/>
      <c r="D96" s="52">
        <v>0</v>
      </c>
      <c r="E96" s="52">
        <v>0</v>
      </c>
      <c r="F96" s="52">
        <v>0</v>
      </c>
      <c r="G96" s="52">
        <v>0</v>
      </c>
      <c r="H96" s="52">
        <v>0</v>
      </c>
      <c r="I96" s="52">
        <v>0</v>
      </c>
      <c r="J96" s="107">
        <f>SUM(D96:I96)</f>
        <v>0</v>
      </c>
    </row>
    <row r="97" spans="1:24" ht="15" customHeight="1" collapsed="1" x14ac:dyDescent="0.25">
      <c r="A97" s="2"/>
      <c r="B97" s="259" t="s">
        <v>47</v>
      </c>
      <c r="C97" s="260"/>
      <c r="D97" s="51"/>
      <c r="E97" s="51"/>
      <c r="F97" s="50"/>
      <c r="G97" s="50"/>
      <c r="H97" s="50"/>
      <c r="I97" s="50"/>
      <c r="J97" s="151"/>
    </row>
    <row r="98" spans="1:24" x14ac:dyDescent="0.25">
      <c r="A98" s="2"/>
      <c r="B98" s="265" t="s">
        <v>46</v>
      </c>
      <c r="C98" s="266"/>
      <c r="D98" s="30"/>
      <c r="E98" s="30"/>
      <c r="F98" s="30"/>
      <c r="G98" s="30"/>
      <c r="H98" s="30"/>
      <c r="I98" s="30"/>
      <c r="J98" s="107">
        <f>SUM(D98:I98)</f>
        <v>0</v>
      </c>
    </row>
    <row r="99" spans="1:24" x14ac:dyDescent="0.25">
      <c r="A99" s="2"/>
      <c r="B99" s="265" t="s">
        <v>45</v>
      </c>
      <c r="C99" s="266"/>
      <c r="D99" s="44"/>
      <c r="E99" s="30"/>
      <c r="F99" s="30"/>
      <c r="G99" s="30"/>
      <c r="H99" s="30"/>
      <c r="I99" s="30"/>
      <c r="J99" s="107">
        <f>SUM(D99:I99)</f>
        <v>0</v>
      </c>
    </row>
    <row r="100" spans="1:24" x14ac:dyDescent="0.25">
      <c r="A100" s="2"/>
      <c r="B100" s="267" t="s">
        <v>44</v>
      </c>
      <c r="C100" s="268"/>
      <c r="D100" s="49">
        <f t="shared" ref="D100:I100" si="2">0.15*D118</f>
        <v>97844.04</v>
      </c>
      <c r="E100" s="49">
        <f t="shared" si="2"/>
        <v>100940.68799999998</v>
      </c>
      <c r="F100" s="49">
        <f t="shared" si="2"/>
        <v>103464.20519999997</v>
      </c>
      <c r="G100" s="49">
        <f t="shared" si="2"/>
        <v>106050.81032999996</v>
      </c>
      <c r="H100" s="49">
        <f t="shared" si="2"/>
        <v>108702.08058824996</v>
      </c>
      <c r="I100" s="49">
        <f t="shared" si="2"/>
        <v>111419.63260295619</v>
      </c>
      <c r="J100" s="107">
        <f>SUM(D100:I100)</f>
        <v>628421.45672120608</v>
      </c>
    </row>
    <row r="101" spans="1:24" x14ac:dyDescent="0.25">
      <c r="A101" s="2"/>
      <c r="B101" s="269" t="s">
        <v>43</v>
      </c>
      <c r="C101" s="270"/>
      <c r="D101" s="48">
        <f t="shared" ref="D101:I101" si="3">SUM(D98:D100)</f>
        <v>97844.04</v>
      </c>
      <c r="E101" s="48">
        <f t="shared" si="3"/>
        <v>100940.68799999998</v>
      </c>
      <c r="F101" s="48">
        <f t="shared" si="3"/>
        <v>103464.20519999997</v>
      </c>
      <c r="G101" s="48">
        <f t="shared" si="3"/>
        <v>106050.81032999996</v>
      </c>
      <c r="H101" s="48">
        <f t="shared" si="3"/>
        <v>108702.08058824996</v>
      </c>
      <c r="I101" s="48">
        <f t="shared" si="3"/>
        <v>111419.63260295619</v>
      </c>
      <c r="J101" s="115">
        <f>SUM(D101:I101)</f>
        <v>628421.45672120608</v>
      </c>
    </row>
    <row r="102" spans="1:24" s="4" customFormat="1" x14ac:dyDescent="0.25">
      <c r="A102" s="5"/>
      <c r="B102" s="271" t="s">
        <v>42</v>
      </c>
      <c r="C102" s="272"/>
      <c r="D102" s="47">
        <f t="shared" ref="D102:J102" si="4">SUM(D92:D96)+D101</f>
        <v>652293.6</v>
      </c>
      <c r="E102" s="47">
        <f t="shared" si="4"/>
        <v>672937.91999999993</v>
      </c>
      <c r="F102" s="47">
        <f t="shared" si="4"/>
        <v>689761.36799999978</v>
      </c>
      <c r="G102" s="47">
        <f t="shared" si="4"/>
        <v>707005.40219999978</v>
      </c>
      <c r="H102" s="47">
        <f t="shared" si="4"/>
        <v>724680.53725499974</v>
      </c>
      <c r="I102" s="47">
        <f t="shared" si="4"/>
        <v>742797.55068637466</v>
      </c>
      <c r="J102" s="152">
        <f t="shared" si="4"/>
        <v>4189476.3781413743</v>
      </c>
    </row>
    <row r="103" spans="1:24" hidden="1" x14ac:dyDescent="0.25">
      <c r="A103" s="2"/>
      <c r="B103" s="110"/>
      <c r="C103" s="6"/>
      <c r="D103" s="6"/>
      <c r="E103" s="6"/>
      <c r="F103" s="6"/>
      <c r="G103" s="6"/>
      <c r="H103" s="6"/>
      <c r="I103" s="6"/>
      <c r="J103" s="125"/>
    </row>
    <row r="104" spans="1:24" ht="23.25" customHeight="1" x14ac:dyDescent="0.25">
      <c r="A104" s="8" t="s">
        <v>36</v>
      </c>
      <c r="B104" s="273" t="s">
        <v>41</v>
      </c>
      <c r="C104" s="274"/>
      <c r="D104" s="274"/>
      <c r="E104" s="274"/>
      <c r="F104" s="274"/>
      <c r="G104" s="274"/>
      <c r="H104" s="274"/>
      <c r="I104" s="274"/>
      <c r="J104" s="275"/>
      <c r="W104" s="46" t="s">
        <v>40</v>
      </c>
      <c r="X104" s="46" t="b">
        <v>1</v>
      </c>
    </row>
    <row r="105" spans="1:24" ht="15" customHeight="1" x14ac:dyDescent="0.25">
      <c r="A105" s="2"/>
      <c r="B105" s="256" t="s">
        <v>39</v>
      </c>
      <c r="C105" s="257"/>
      <c r="D105" s="257"/>
      <c r="E105" s="257"/>
      <c r="F105" s="257"/>
      <c r="G105" s="257"/>
      <c r="H105" s="276">
        <v>537585</v>
      </c>
      <c r="I105" s="277"/>
      <c r="J105" s="139"/>
      <c r="W105" s="46" t="s">
        <v>38</v>
      </c>
      <c r="X105" s="46" t="b">
        <v>0</v>
      </c>
    </row>
    <row r="106" spans="1:24" ht="15" hidden="1" customHeight="1" x14ac:dyDescent="0.25">
      <c r="A106" s="2"/>
      <c r="B106" s="256" t="s">
        <v>37</v>
      </c>
      <c r="C106" s="257"/>
      <c r="D106" s="257"/>
      <c r="E106" s="257"/>
      <c r="F106" s="257"/>
      <c r="G106" s="257"/>
      <c r="H106" s="17"/>
      <c r="I106" s="17"/>
      <c r="J106" s="139"/>
      <c r="W106" s="46"/>
      <c r="X106" s="46"/>
    </row>
    <row r="107" spans="1:24" hidden="1" x14ac:dyDescent="0.25">
      <c r="A107" s="2"/>
      <c r="B107" s="83"/>
      <c r="C107" s="6"/>
      <c r="D107" s="6"/>
      <c r="E107" s="6"/>
      <c r="F107" s="6"/>
      <c r="G107" s="6"/>
      <c r="H107" s="6"/>
      <c r="I107" s="6"/>
      <c r="J107" s="125"/>
    </row>
    <row r="108" spans="1:24" s="4" customFormat="1" ht="15" hidden="1" customHeight="1" outlineLevel="1" x14ac:dyDescent="0.25">
      <c r="A108" s="5" t="s">
        <v>36</v>
      </c>
      <c r="B108" s="273" t="s">
        <v>35</v>
      </c>
      <c r="C108" s="274"/>
      <c r="D108" s="274"/>
      <c r="E108" s="274"/>
      <c r="F108" s="274"/>
      <c r="G108" s="274"/>
      <c r="H108" s="274"/>
      <c r="I108" s="274"/>
      <c r="J108" s="275"/>
    </row>
    <row r="109" spans="1:24" ht="30.75" hidden="1" customHeight="1" outlineLevel="1" x14ac:dyDescent="0.25">
      <c r="A109" s="2"/>
      <c r="B109" s="256" t="s">
        <v>34</v>
      </c>
      <c r="C109" s="257"/>
      <c r="D109" s="257"/>
      <c r="E109" s="257"/>
      <c r="F109" s="257"/>
      <c r="G109" s="257"/>
      <c r="H109" s="257"/>
      <c r="I109" s="257"/>
      <c r="J109" s="258"/>
    </row>
    <row r="110" spans="1:24" hidden="1" outlineLevel="1" x14ac:dyDescent="0.25">
      <c r="A110" s="2"/>
      <c r="B110" s="104" t="s">
        <v>18</v>
      </c>
      <c r="C110" s="34"/>
      <c r="D110" s="34"/>
      <c r="E110" s="34"/>
      <c r="F110" s="34"/>
      <c r="G110" s="34"/>
      <c r="H110" s="34"/>
      <c r="I110" s="34"/>
      <c r="J110" s="105"/>
    </row>
    <row r="111" spans="1:24" ht="15.75" outlineLevel="1" thickBot="1" x14ac:dyDescent="0.3">
      <c r="A111" s="2"/>
      <c r="B111" s="278" t="s">
        <v>33</v>
      </c>
      <c r="C111" s="279"/>
      <c r="D111" s="33" t="s">
        <v>16</v>
      </c>
      <c r="E111" s="32" t="s">
        <v>15</v>
      </c>
      <c r="F111" s="32" t="s">
        <v>14</v>
      </c>
      <c r="G111" s="32" t="s">
        <v>13</v>
      </c>
      <c r="H111" s="32" t="s">
        <v>12</v>
      </c>
      <c r="I111" s="32" t="s">
        <v>11</v>
      </c>
      <c r="J111" s="106" t="s">
        <v>10</v>
      </c>
    </row>
    <row r="112" spans="1:24" ht="15.75" outlineLevel="1" thickBot="1" x14ac:dyDescent="0.3">
      <c r="A112" s="2"/>
      <c r="B112" s="280" t="s">
        <v>32</v>
      </c>
      <c r="C112" s="281"/>
      <c r="D112" s="45"/>
      <c r="E112" s="7">
        <v>2.5000000000000001E-2</v>
      </c>
      <c r="F112" s="7">
        <v>2.5000000000000001E-2</v>
      </c>
      <c r="G112" s="7">
        <f>$F112</f>
        <v>2.5000000000000001E-2</v>
      </c>
      <c r="H112" s="7">
        <f>$F112</f>
        <v>2.5000000000000001E-2</v>
      </c>
      <c r="I112" s="7">
        <f>$F112</f>
        <v>2.5000000000000001E-2</v>
      </c>
      <c r="J112" s="111"/>
    </row>
    <row r="113" spans="1:10" outlineLevel="1" x14ac:dyDescent="0.25">
      <c r="A113" s="2"/>
      <c r="B113" s="280" t="s">
        <v>31</v>
      </c>
      <c r="C113" s="281"/>
      <c r="D113" s="44"/>
      <c r="E113" s="44"/>
      <c r="F113" s="44"/>
      <c r="G113" s="44"/>
      <c r="H113" s="44"/>
      <c r="I113" s="44"/>
      <c r="J113" s="112">
        <f>SUM(D113:I113)</f>
        <v>0</v>
      </c>
    </row>
    <row r="114" spans="1:10" ht="15.95" customHeight="1" outlineLevel="1" x14ac:dyDescent="0.25">
      <c r="A114" s="2"/>
      <c r="B114" s="282" t="s">
        <v>30</v>
      </c>
      <c r="C114" s="283"/>
      <c r="D114" s="44"/>
      <c r="E114" s="44"/>
      <c r="F114" s="44"/>
      <c r="G114" s="44"/>
      <c r="H114" s="44"/>
      <c r="I114" s="44"/>
      <c r="J114" s="112">
        <f>SUM(D114:I114)</f>
        <v>0</v>
      </c>
    </row>
    <row r="115" spans="1:10" outlineLevel="1" x14ac:dyDescent="0.25">
      <c r="A115" s="2"/>
      <c r="B115" s="280" t="s">
        <v>29</v>
      </c>
      <c r="C115" s="281"/>
      <c r="D115" s="42"/>
      <c r="E115" s="42"/>
      <c r="F115" s="41"/>
      <c r="G115" s="41"/>
      <c r="H115" s="41"/>
      <c r="I115" s="41"/>
      <c r="J115" s="153"/>
    </row>
    <row r="116" spans="1:10" outlineLevel="1" x14ac:dyDescent="0.25">
      <c r="A116" s="2"/>
      <c r="B116" s="280" t="s">
        <v>28</v>
      </c>
      <c r="C116" s="281"/>
      <c r="D116" s="40">
        <v>6629</v>
      </c>
      <c r="E116" s="40">
        <v>6672</v>
      </c>
      <c r="F116" s="39">
        <f>E116</f>
        <v>6672</v>
      </c>
      <c r="G116" s="39">
        <f>F116</f>
        <v>6672</v>
      </c>
      <c r="H116" s="39">
        <f>G116</f>
        <v>6672</v>
      </c>
      <c r="I116" s="39">
        <f>H116</f>
        <v>6672</v>
      </c>
      <c r="J116" s="114"/>
    </row>
    <row r="117" spans="1:10" outlineLevel="1" x14ac:dyDescent="0.25">
      <c r="A117" s="2"/>
      <c r="B117" s="280" t="s">
        <v>27</v>
      </c>
      <c r="C117" s="281"/>
      <c r="D117" s="44">
        <f>96*1.025</f>
        <v>98.399999999999991</v>
      </c>
      <c r="E117" s="44">
        <f>D117*1.025</f>
        <v>100.85999999999999</v>
      </c>
      <c r="F117" s="44">
        <f t="shared" ref="F117:I117" si="5">E117*1.025</f>
        <v>103.38149999999997</v>
      </c>
      <c r="G117" s="44">
        <f t="shared" si="5"/>
        <v>105.96603749999997</v>
      </c>
      <c r="H117" s="44">
        <f t="shared" si="5"/>
        <v>108.61518843749997</v>
      </c>
      <c r="I117" s="44">
        <f t="shared" si="5"/>
        <v>111.33056814843745</v>
      </c>
      <c r="J117" s="114"/>
    </row>
    <row r="118" spans="1:10" outlineLevel="1" x14ac:dyDescent="0.25">
      <c r="A118" s="2"/>
      <c r="B118" s="280" t="s">
        <v>26</v>
      </c>
      <c r="C118" s="281"/>
      <c r="D118" s="39">
        <f t="shared" ref="D118:I118" si="6">D116*D117</f>
        <v>652293.6</v>
      </c>
      <c r="E118" s="39">
        <f t="shared" si="6"/>
        <v>672937.91999999993</v>
      </c>
      <c r="F118" s="39">
        <f t="shared" si="6"/>
        <v>689761.36799999978</v>
      </c>
      <c r="G118" s="39">
        <f t="shared" si="6"/>
        <v>707005.40219999978</v>
      </c>
      <c r="H118" s="39">
        <f t="shared" si="6"/>
        <v>724680.53725499974</v>
      </c>
      <c r="I118" s="39">
        <f t="shared" si="6"/>
        <v>742797.55068637466</v>
      </c>
      <c r="J118" s="114">
        <f>SUM(D118:I118)</f>
        <v>4189476.3781413743</v>
      </c>
    </row>
    <row r="119" spans="1:10" outlineLevel="1" x14ac:dyDescent="0.25">
      <c r="A119" s="2"/>
      <c r="B119" s="280" t="s">
        <v>25</v>
      </c>
      <c r="C119" s="281"/>
      <c r="D119" s="40"/>
      <c r="E119" s="40"/>
      <c r="F119" s="39">
        <f t="shared" ref="F119:G122" si="7">E119*(1+$G$112)</f>
        <v>0</v>
      </c>
      <c r="G119" s="39">
        <f t="shared" si="7"/>
        <v>0</v>
      </c>
      <c r="H119" s="39">
        <f>G119*(1+$H$112)</f>
        <v>0</v>
      </c>
      <c r="I119" s="39">
        <f>H119*(1+$I$112)</f>
        <v>0</v>
      </c>
      <c r="J119" s="114"/>
    </row>
    <row r="120" spans="1:10" outlineLevel="1" x14ac:dyDescent="0.25">
      <c r="A120" s="2"/>
      <c r="B120" s="280" t="s">
        <v>24</v>
      </c>
      <c r="C120" s="281"/>
      <c r="D120" s="40"/>
      <c r="E120" s="40"/>
      <c r="F120" s="39">
        <f t="shared" si="7"/>
        <v>0</v>
      </c>
      <c r="G120" s="39">
        <f t="shared" si="7"/>
        <v>0</v>
      </c>
      <c r="H120" s="39">
        <f>G120*(1+$H$112)</f>
        <v>0</v>
      </c>
      <c r="I120" s="39">
        <f>H120*(1+$I$112)</f>
        <v>0</v>
      </c>
      <c r="J120" s="114"/>
    </row>
    <row r="121" spans="1:10" outlineLevel="1" x14ac:dyDescent="0.25">
      <c r="A121" s="2"/>
      <c r="B121" s="267" t="s">
        <v>23</v>
      </c>
      <c r="C121" s="268"/>
      <c r="D121" s="40"/>
      <c r="E121" s="40"/>
      <c r="F121" s="39">
        <f t="shared" si="7"/>
        <v>0</v>
      </c>
      <c r="G121" s="39">
        <f t="shared" si="7"/>
        <v>0</v>
      </c>
      <c r="H121" s="39">
        <f>G121*(1+$H$112)</f>
        <v>0</v>
      </c>
      <c r="I121" s="39">
        <f>H121*(1+$I$112)</f>
        <v>0</v>
      </c>
      <c r="J121" s="114"/>
    </row>
    <row r="122" spans="1:10" hidden="1" outlineLevel="1" x14ac:dyDescent="0.25">
      <c r="A122" s="2"/>
      <c r="B122" s="267" t="s">
        <v>23</v>
      </c>
      <c r="C122" s="268"/>
      <c r="D122" s="40"/>
      <c r="E122" s="40"/>
      <c r="F122" s="39">
        <f t="shared" si="7"/>
        <v>0</v>
      </c>
      <c r="G122" s="39">
        <f t="shared" si="7"/>
        <v>0</v>
      </c>
      <c r="H122" s="39">
        <f>G122*(1+$H$112)</f>
        <v>0</v>
      </c>
      <c r="I122" s="39">
        <f>H122*(1+$I$112)</f>
        <v>0</v>
      </c>
      <c r="J122" s="114"/>
    </row>
    <row r="123" spans="1:10" outlineLevel="1" x14ac:dyDescent="0.25">
      <c r="A123" s="2"/>
      <c r="B123" s="280" t="s">
        <v>22</v>
      </c>
      <c r="C123" s="281"/>
      <c r="D123" s="39">
        <f t="shared" ref="D123:I123" si="8">SUM(D118:D122)</f>
        <v>652293.6</v>
      </c>
      <c r="E123" s="39">
        <f t="shared" si="8"/>
        <v>672937.91999999993</v>
      </c>
      <c r="F123" s="39">
        <f t="shared" si="8"/>
        <v>689761.36799999978</v>
      </c>
      <c r="G123" s="39">
        <f t="shared" si="8"/>
        <v>707005.40219999978</v>
      </c>
      <c r="H123" s="39">
        <f t="shared" si="8"/>
        <v>724680.53725499974</v>
      </c>
      <c r="I123" s="39">
        <f t="shared" si="8"/>
        <v>742797.55068637466</v>
      </c>
      <c r="J123" s="114">
        <f>SUM(D123:I123)</f>
        <v>4189476.3781413743</v>
      </c>
    </row>
    <row r="124" spans="1:10" ht="15" customHeight="1" outlineLevel="1" x14ac:dyDescent="0.25">
      <c r="A124" s="2"/>
      <c r="B124" s="267" t="s">
        <v>4</v>
      </c>
      <c r="C124" s="268"/>
      <c r="D124" s="40"/>
      <c r="E124" s="40"/>
      <c r="F124" s="39">
        <f t="shared" ref="F124:G126" si="9">E124*(1+$G$112)</f>
        <v>0</v>
      </c>
      <c r="G124" s="39">
        <f t="shared" si="9"/>
        <v>0</v>
      </c>
      <c r="H124" s="39">
        <f>G124*(1+$H$112)</f>
        <v>0</v>
      </c>
      <c r="I124" s="39">
        <f>H124*(1+$I$112)</f>
        <v>0</v>
      </c>
      <c r="J124" s="114">
        <f>SUM(D124:I124)</f>
        <v>0</v>
      </c>
    </row>
    <row r="125" spans="1:10" ht="15" hidden="1" customHeight="1" outlineLevel="1" x14ac:dyDescent="0.25">
      <c r="A125" s="2"/>
      <c r="B125" s="267" t="s">
        <v>4</v>
      </c>
      <c r="C125" s="268"/>
      <c r="D125" s="40"/>
      <c r="E125" s="40"/>
      <c r="F125" s="39">
        <f t="shared" si="9"/>
        <v>0</v>
      </c>
      <c r="G125" s="39">
        <f t="shared" si="9"/>
        <v>0</v>
      </c>
      <c r="H125" s="39">
        <f>G125*(1+$H$112)</f>
        <v>0</v>
      </c>
      <c r="I125" s="39">
        <f>H125*(1+$I$112)</f>
        <v>0</v>
      </c>
      <c r="J125" s="114">
        <f>SUM(D125:I125)</f>
        <v>0</v>
      </c>
    </row>
    <row r="126" spans="1:10" ht="15" hidden="1" customHeight="1" outlineLevel="1" x14ac:dyDescent="0.25">
      <c r="A126" s="2"/>
      <c r="B126" s="288" t="s">
        <v>4</v>
      </c>
      <c r="C126" s="289"/>
      <c r="D126" s="38"/>
      <c r="E126" s="38"/>
      <c r="F126" s="37">
        <f t="shared" si="9"/>
        <v>0</v>
      </c>
      <c r="G126" s="37">
        <f t="shared" si="9"/>
        <v>0</v>
      </c>
      <c r="H126" s="37">
        <f>G126*(1+$H$112)</f>
        <v>0</v>
      </c>
      <c r="I126" s="37">
        <f>H126*(1+$I$112)</f>
        <v>0</v>
      </c>
      <c r="J126" s="154">
        <f>SUM(D126:I126)</f>
        <v>0</v>
      </c>
    </row>
    <row r="127" spans="1:10" s="4" customFormat="1" outlineLevel="1" x14ac:dyDescent="0.25">
      <c r="A127" s="5"/>
      <c r="B127" s="271" t="s">
        <v>21</v>
      </c>
      <c r="C127" s="272"/>
      <c r="D127" s="36">
        <f t="shared" ref="D127:J127" si="10">D113+D114+D123+D124+D126+D125</f>
        <v>652293.6</v>
      </c>
      <c r="E127" s="36">
        <f t="shared" si="10"/>
        <v>672937.91999999993</v>
      </c>
      <c r="F127" s="36">
        <f t="shared" si="10"/>
        <v>689761.36799999978</v>
      </c>
      <c r="G127" s="36">
        <f t="shared" si="10"/>
        <v>707005.40219999978</v>
      </c>
      <c r="H127" s="36">
        <f t="shared" si="10"/>
        <v>724680.53725499974</v>
      </c>
      <c r="I127" s="36">
        <f t="shared" si="10"/>
        <v>742797.55068637466</v>
      </c>
      <c r="J127" s="155">
        <f t="shared" si="10"/>
        <v>4189476.3781413743</v>
      </c>
    </row>
    <row r="128" spans="1:10" ht="7.5" customHeight="1" outlineLevel="1" x14ac:dyDescent="0.25">
      <c r="A128" s="2"/>
      <c r="B128" s="110"/>
      <c r="C128" s="6"/>
      <c r="D128" s="35"/>
      <c r="E128" s="35"/>
      <c r="F128" s="35"/>
      <c r="G128" s="35"/>
      <c r="H128" s="35"/>
      <c r="I128" s="35"/>
      <c r="J128" s="142"/>
    </row>
    <row r="129" spans="1:10" hidden="1" x14ac:dyDescent="0.25">
      <c r="A129" s="2"/>
      <c r="B129" s="110"/>
      <c r="C129" s="6"/>
      <c r="D129" s="6"/>
      <c r="E129" s="6"/>
      <c r="F129" s="6"/>
      <c r="G129" s="6"/>
      <c r="H129" s="6"/>
      <c r="I129" s="6"/>
      <c r="J129" s="125"/>
    </row>
    <row r="130" spans="1:10" s="4" customFormat="1" ht="15" hidden="1" customHeight="1" outlineLevel="1" x14ac:dyDescent="0.25">
      <c r="A130" s="5" t="s">
        <v>20</v>
      </c>
      <c r="B130" s="273" t="s">
        <v>19</v>
      </c>
      <c r="C130" s="274"/>
      <c r="D130" s="274"/>
      <c r="E130" s="274"/>
      <c r="F130" s="274"/>
      <c r="G130" s="274"/>
      <c r="H130" s="274"/>
      <c r="I130" s="274"/>
      <c r="J130" s="275"/>
    </row>
    <row r="131" spans="1:10" hidden="1" outlineLevel="1" x14ac:dyDescent="0.25">
      <c r="A131" s="2"/>
      <c r="B131" s="104" t="s">
        <v>18</v>
      </c>
      <c r="C131" s="34"/>
      <c r="D131" s="34"/>
      <c r="E131" s="34"/>
      <c r="F131" s="34"/>
      <c r="G131" s="34"/>
      <c r="H131" s="34"/>
      <c r="I131" s="34"/>
      <c r="J131" s="105"/>
    </row>
    <row r="132" spans="1:10" hidden="1" outlineLevel="1" x14ac:dyDescent="0.25">
      <c r="A132" s="2"/>
      <c r="B132" s="278" t="s">
        <v>17</v>
      </c>
      <c r="C132" s="279"/>
      <c r="D132" s="33" t="s">
        <v>16</v>
      </c>
      <c r="E132" s="32" t="s">
        <v>15</v>
      </c>
      <c r="F132" s="32" t="s">
        <v>14</v>
      </c>
      <c r="G132" s="32" t="s">
        <v>13</v>
      </c>
      <c r="H132" s="32" t="s">
        <v>12</v>
      </c>
      <c r="I132" s="32" t="s">
        <v>11</v>
      </c>
      <c r="J132" s="117" t="s">
        <v>10</v>
      </c>
    </row>
    <row r="133" spans="1:10" hidden="1" outlineLevel="1" x14ac:dyDescent="0.25">
      <c r="A133" s="2"/>
      <c r="B133" s="284" t="s">
        <v>9</v>
      </c>
      <c r="C133" s="285"/>
      <c r="D133" s="30"/>
      <c r="E133" s="30"/>
      <c r="F133" s="30"/>
      <c r="G133" s="30"/>
      <c r="H133" s="30"/>
      <c r="I133" s="30"/>
      <c r="J133" s="118">
        <f t="shared" ref="J133:J138" si="11">SUM(D133:I133)</f>
        <v>0</v>
      </c>
    </row>
    <row r="134" spans="1:10" hidden="1" outlineLevel="1" x14ac:dyDescent="0.25">
      <c r="A134" s="2"/>
      <c r="B134" s="284" t="s">
        <v>8</v>
      </c>
      <c r="C134" s="285"/>
      <c r="D134" s="30"/>
      <c r="E134" s="30"/>
      <c r="F134" s="30"/>
      <c r="G134" s="30"/>
      <c r="H134" s="30"/>
      <c r="I134" s="30"/>
      <c r="J134" s="118">
        <f t="shared" si="11"/>
        <v>0</v>
      </c>
    </row>
    <row r="135" spans="1:10" hidden="1" outlineLevel="1" x14ac:dyDescent="0.25">
      <c r="A135" s="2"/>
      <c r="B135" s="284" t="s">
        <v>7</v>
      </c>
      <c r="C135" s="285"/>
      <c r="D135" s="30"/>
      <c r="E135" s="30"/>
      <c r="F135" s="30"/>
      <c r="G135" s="30"/>
      <c r="H135" s="30"/>
      <c r="I135" s="30"/>
      <c r="J135" s="118">
        <f t="shared" si="11"/>
        <v>0</v>
      </c>
    </row>
    <row r="136" spans="1:10" hidden="1" outlineLevel="1" x14ac:dyDescent="0.25">
      <c r="A136" s="2"/>
      <c r="B136" s="284" t="s">
        <v>6</v>
      </c>
      <c r="C136" s="285"/>
      <c r="D136" s="30"/>
      <c r="E136" s="30"/>
      <c r="F136" s="30"/>
      <c r="G136" s="30"/>
      <c r="H136" s="30"/>
      <c r="I136" s="30"/>
      <c r="J136" s="118">
        <f t="shared" si="11"/>
        <v>0</v>
      </c>
    </row>
    <row r="137" spans="1:10" hidden="1" outlineLevel="1" x14ac:dyDescent="0.25">
      <c r="A137" s="2"/>
      <c r="B137" s="284" t="s">
        <v>5</v>
      </c>
      <c r="C137" s="285"/>
      <c r="D137" s="30"/>
      <c r="E137" s="30"/>
      <c r="F137" s="30"/>
      <c r="G137" s="30"/>
      <c r="H137" s="30"/>
      <c r="I137" s="30"/>
      <c r="J137" s="118">
        <f t="shared" si="11"/>
        <v>0</v>
      </c>
    </row>
    <row r="138" spans="1:10" hidden="1" outlineLevel="1" x14ac:dyDescent="0.25">
      <c r="A138" s="2"/>
      <c r="B138" s="267" t="s">
        <v>4</v>
      </c>
      <c r="C138" s="268"/>
      <c r="D138" s="30"/>
      <c r="E138" s="30"/>
      <c r="F138" s="30"/>
      <c r="G138" s="30"/>
      <c r="H138" s="30"/>
      <c r="I138" s="30"/>
      <c r="J138" s="118">
        <f t="shared" si="11"/>
        <v>0</v>
      </c>
    </row>
    <row r="139" spans="1:10" s="4" customFormat="1" ht="15.75" hidden="1" outlineLevel="1" thickBot="1" x14ac:dyDescent="0.3">
      <c r="A139" s="5"/>
      <c r="B139" s="286" t="s">
        <v>3</v>
      </c>
      <c r="C139" s="287"/>
      <c r="D139" s="29">
        <f t="shared" ref="D139:J139" si="12">SUM(D133:D138)</f>
        <v>0</v>
      </c>
      <c r="E139" s="29">
        <f t="shared" si="12"/>
        <v>0</v>
      </c>
      <c r="F139" s="29">
        <f t="shared" si="12"/>
        <v>0</v>
      </c>
      <c r="G139" s="29">
        <f t="shared" si="12"/>
        <v>0</v>
      </c>
      <c r="H139" s="29">
        <f t="shared" si="12"/>
        <v>0</v>
      </c>
      <c r="I139" s="29">
        <f t="shared" si="12"/>
        <v>0</v>
      </c>
      <c r="J139" s="119">
        <f t="shared" si="12"/>
        <v>0</v>
      </c>
    </row>
    <row r="140" spans="1:10" hidden="1" outlineLevel="1" x14ac:dyDescent="0.25">
      <c r="A140" s="2"/>
      <c r="B140" s="110"/>
      <c r="C140" s="6"/>
      <c r="D140" s="6"/>
      <c r="E140" s="6"/>
      <c r="F140" s="6"/>
      <c r="G140" s="6"/>
      <c r="H140" s="6"/>
      <c r="I140" s="6"/>
      <c r="J140" s="125"/>
    </row>
    <row r="141" spans="1:10" hidden="1" collapsed="1" x14ac:dyDescent="0.25">
      <c r="A141" s="2"/>
      <c r="B141" s="110"/>
      <c r="C141" s="6"/>
      <c r="D141" s="6"/>
      <c r="E141" s="6"/>
      <c r="F141" s="6"/>
      <c r="G141" s="6"/>
      <c r="H141" s="6"/>
      <c r="I141" s="6"/>
      <c r="J141" s="125"/>
    </row>
    <row r="142" spans="1:10" hidden="1" x14ac:dyDescent="0.25">
      <c r="A142" s="2"/>
      <c r="B142" s="120" t="s">
        <v>2</v>
      </c>
      <c r="C142" s="6"/>
      <c r="D142" s="6"/>
      <c r="E142" s="6"/>
      <c r="F142" s="6"/>
      <c r="G142" s="6"/>
      <c r="H142" s="6"/>
      <c r="I142" s="6"/>
      <c r="J142" s="125"/>
    </row>
    <row r="143" spans="1:10" hidden="1" x14ac:dyDescent="0.25">
      <c r="A143" s="2"/>
      <c r="B143" s="83"/>
      <c r="C143" s="6"/>
      <c r="D143" s="6"/>
      <c r="E143" s="6"/>
      <c r="F143" s="6"/>
      <c r="G143" s="6"/>
      <c r="H143" s="6"/>
      <c r="I143" s="6"/>
      <c r="J143" s="125"/>
    </row>
    <row r="144" spans="1:10" s="4" customFormat="1" x14ac:dyDescent="0.25">
      <c r="A144" s="5" t="s">
        <v>1</v>
      </c>
      <c r="B144" s="121" t="s">
        <v>0</v>
      </c>
      <c r="C144" s="28"/>
      <c r="D144" s="28"/>
      <c r="E144" s="28"/>
      <c r="F144" s="28"/>
      <c r="G144" s="28"/>
      <c r="H144" s="28"/>
      <c r="I144" s="28"/>
      <c r="J144" s="122"/>
    </row>
    <row r="145" spans="1:10" s="26" customFormat="1" ht="16.5" customHeight="1" x14ac:dyDescent="0.25">
      <c r="A145" s="27"/>
      <c r="B145" s="123" t="s">
        <v>275</v>
      </c>
      <c r="C145" s="24"/>
      <c r="D145" s="25">
        <v>253</v>
      </c>
      <c r="E145" s="25">
        <v>253</v>
      </c>
      <c r="F145" s="24"/>
      <c r="G145" s="24"/>
      <c r="H145" s="24"/>
      <c r="I145" s="24"/>
      <c r="J145" s="124"/>
    </row>
    <row r="146" spans="1:10" ht="16.5" customHeight="1" x14ac:dyDescent="0.25">
      <c r="A146" s="2"/>
      <c r="B146" s="123" t="s">
        <v>274</v>
      </c>
      <c r="C146" s="24"/>
      <c r="D146" s="25">
        <v>53</v>
      </c>
      <c r="E146" s="25">
        <v>53</v>
      </c>
      <c r="F146" s="6"/>
      <c r="G146" s="6"/>
      <c r="H146" s="6"/>
      <c r="I146" s="6"/>
      <c r="J146" s="125"/>
    </row>
    <row r="147" spans="1:10" ht="16.5" customHeight="1" x14ac:dyDescent="0.25">
      <c r="A147" s="2"/>
      <c r="B147" s="123" t="s">
        <v>273</v>
      </c>
      <c r="C147" s="24"/>
      <c r="D147" s="23">
        <v>59</v>
      </c>
      <c r="E147" s="23">
        <v>59</v>
      </c>
      <c r="F147" s="6"/>
      <c r="G147" s="6"/>
      <c r="H147" s="6"/>
      <c r="I147" s="6"/>
      <c r="J147" s="125"/>
    </row>
    <row r="148" spans="1:10" ht="16.5" customHeight="1" thickBot="1" x14ac:dyDescent="0.3">
      <c r="A148" s="2"/>
      <c r="B148" s="126" t="s">
        <v>272</v>
      </c>
      <c r="C148" s="127"/>
      <c r="D148" s="128">
        <f>+D145+D146+D147</f>
        <v>365</v>
      </c>
      <c r="E148" s="128">
        <f>+E145+E146+E147</f>
        <v>365</v>
      </c>
      <c r="F148" s="129"/>
      <c r="G148" s="127"/>
      <c r="H148" s="127"/>
      <c r="I148" s="127"/>
      <c r="J148" s="130"/>
    </row>
    <row r="149" spans="1:10" x14ac:dyDescent="0.25">
      <c r="A149" s="2"/>
      <c r="B149" s="2"/>
      <c r="C149" s="2"/>
      <c r="D149" s="2" t="s">
        <v>271</v>
      </c>
      <c r="E149" s="2"/>
      <c r="F149" s="2"/>
      <c r="G149" s="2"/>
      <c r="H149" s="2"/>
      <c r="I149" s="2"/>
      <c r="J149" s="5"/>
    </row>
    <row r="150" spans="1:10" x14ac:dyDescent="0.25">
      <c r="A150" s="3"/>
      <c r="B150" s="2"/>
      <c r="C150" s="2"/>
      <c r="D150" s="2"/>
      <c r="E150" s="2"/>
      <c r="F150" s="2"/>
      <c r="G150" s="2"/>
      <c r="H150" s="2"/>
      <c r="I150" s="2"/>
      <c r="J150" s="5"/>
    </row>
    <row r="151" spans="1:10" x14ac:dyDescent="0.25">
      <c r="B151" s="2"/>
      <c r="C151" s="2"/>
      <c r="D151" s="2"/>
      <c r="E151" s="2"/>
      <c r="F151" s="2"/>
      <c r="G151" s="2"/>
      <c r="H151" s="2"/>
      <c r="I151" s="2"/>
      <c r="J151" s="5"/>
    </row>
    <row r="152" spans="1:10" x14ac:dyDescent="0.25">
      <c r="B152" s="2"/>
      <c r="C152" s="2"/>
      <c r="D152" s="2" t="s">
        <v>271</v>
      </c>
      <c r="E152" s="2"/>
      <c r="F152" s="2"/>
      <c r="G152" s="2"/>
      <c r="H152" s="2"/>
      <c r="I152" s="2"/>
      <c r="J152" s="5"/>
    </row>
    <row r="153" spans="1:10" x14ac:dyDescent="0.25">
      <c r="B153" s="2"/>
      <c r="C153" s="2"/>
      <c r="D153" s="2" t="s">
        <v>271</v>
      </c>
      <c r="E153" s="2"/>
      <c r="F153" s="2"/>
      <c r="G153" s="2"/>
      <c r="H153" s="2"/>
      <c r="I153" s="2"/>
      <c r="J153" s="5"/>
    </row>
    <row r="154" spans="1:10" x14ac:dyDescent="0.25">
      <c r="B154" s="22"/>
      <c r="C154" s="22"/>
      <c r="D154" s="22"/>
      <c r="E154" s="22"/>
      <c r="F154" s="22"/>
      <c r="G154" s="22"/>
      <c r="H154" s="22"/>
      <c r="I154" s="22"/>
      <c r="J154" s="21"/>
    </row>
    <row r="155" spans="1:10" x14ac:dyDescent="0.25">
      <c r="B155" s="22"/>
      <c r="C155" s="22"/>
      <c r="D155" s="22"/>
      <c r="E155" s="22"/>
      <c r="F155" s="22"/>
      <c r="G155" s="22"/>
      <c r="H155" s="22"/>
      <c r="I155" s="22"/>
      <c r="J155" s="21"/>
    </row>
    <row r="156" spans="1:10" x14ac:dyDescent="0.25">
      <c r="B156" s="22"/>
      <c r="C156" s="22"/>
      <c r="D156" s="22"/>
      <c r="E156" s="22"/>
      <c r="F156" s="22"/>
      <c r="G156" s="22"/>
      <c r="H156" s="22"/>
      <c r="I156" s="22"/>
      <c r="J156" s="21"/>
    </row>
    <row r="157" spans="1:10" x14ac:dyDescent="0.25">
      <c r="B157" s="22"/>
      <c r="C157" s="22"/>
      <c r="D157" s="22"/>
      <c r="E157" s="22"/>
      <c r="F157" s="22"/>
      <c r="G157" s="22"/>
      <c r="H157" s="22"/>
      <c r="I157" s="22"/>
      <c r="J157" s="21"/>
    </row>
    <row r="158" spans="1:10" x14ac:dyDescent="0.25">
      <c r="B158" s="22"/>
      <c r="C158" s="22"/>
      <c r="D158" s="22"/>
      <c r="E158" s="22"/>
      <c r="F158" s="22"/>
      <c r="G158" s="22"/>
      <c r="H158" s="22"/>
      <c r="I158" s="22"/>
      <c r="J158" s="21"/>
    </row>
    <row r="159" spans="1:10" x14ac:dyDescent="0.25">
      <c r="B159" s="22"/>
      <c r="C159" s="22"/>
      <c r="D159" s="22"/>
      <c r="E159" s="22"/>
      <c r="F159" s="22"/>
      <c r="G159" s="22"/>
      <c r="H159" s="22"/>
      <c r="I159" s="22"/>
      <c r="J159" s="21"/>
    </row>
    <row r="160" spans="1:10" x14ac:dyDescent="0.25">
      <c r="B160" s="22"/>
      <c r="C160" s="22"/>
      <c r="D160" s="22"/>
      <c r="E160" s="22"/>
      <c r="F160" s="22"/>
      <c r="G160" s="22"/>
      <c r="H160" s="22"/>
      <c r="I160" s="22"/>
      <c r="J160" s="21"/>
    </row>
    <row r="161" spans="2:10" x14ac:dyDescent="0.25">
      <c r="B161" s="22"/>
      <c r="C161" s="22"/>
      <c r="D161" s="22"/>
      <c r="E161" s="22"/>
      <c r="F161" s="22"/>
      <c r="G161" s="22"/>
      <c r="H161" s="22"/>
      <c r="I161" s="22"/>
      <c r="J161" s="21"/>
    </row>
    <row r="162" spans="2:10" x14ac:dyDescent="0.25">
      <c r="B162" s="22"/>
      <c r="C162" s="22"/>
      <c r="D162" s="22"/>
      <c r="E162" s="22"/>
      <c r="F162" s="22"/>
      <c r="G162" s="22"/>
      <c r="H162" s="22"/>
      <c r="I162" s="22"/>
      <c r="J162" s="21"/>
    </row>
    <row r="163" spans="2:10" x14ac:dyDescent="0.25">
      <c r="B163" s="22"/>
      <c r="C163" s="22"/>
      <c r="D163" s="22"/>
      <c r="E163" s="22"/>
      <c r="F163" s="22"/>
      <c r="G163" s="22"/>
      <c r="H163" s="22"/>
      <c r="I163" s="22"/>
      <c r="J163" s="21"/>
    </row>
    <row r="164" spans="2:10" x14ac:dyDescent="0.25">
      <c r="B164" s="22"/>
      <c r="C164" s="22"/>
      <c r="D164" s="22"/>
      <c r="E164" s="22"/>
      <c r="F164" s="22"/>
      <c r="G164" s="22"/>
      <c r="H164" s="22"/>
      <c r="I164" s="22"/>
      <c r="J164" s="21"/>
    </row>
    <row r="165" spans="2:10" x14ac:dyDescent="0.25">
      <c r="B165" s="22"/>
      <c r="C165" s="22"/>
      <c r="D165" s="22"/>
      <c r="E165" s="22"/>
      <c r="F165" s="22"/>
      <c r="G165" s="22"/>
      <c r="H165" s="22"/>
      <c r="I165" s="22"/>
      <c r="J165" s="21"/>
    </row>
    <row r="166" spans="2:10" x14ac:dyDescent="0.25">
      <c r="B166" s="22"/>
      <c r="C166" s="22"/>
      <c r="D166" s="22"/>
      <c r="E166" s="22"/>
      <c r="F166" s="22"/>
      <c r="G166" s="22"/>
      <c r="H166" s="22"/>
      <c r="I166" s="22"/>
      <c r="J166" s="21"/>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I114" name="Range1"/>
    <protectedRange sqref="D116:E117 F117:I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mergeCells count="116">
    <mergeCell ref="B136:C136"/>
    <mergeCell ref="B137:C137"/>
    <mergeCell ref="B138:C138"/>
    <mergeCell ref="B139:C139"/>
    <mergeCell ref="B126:C126"/>
    <mergeCell ref="B127:C127"/>
    <mergeCell ref="B130:J130"/>
    <mergeCell ref="B132:C132"/>
    <mergeCell ref="B133:C133"/>
    <mergeCell ref="B119:C119"/>
    <mergeCell ref="B134:C134"/>
    <mergeCell ref="B120:C120"/>
    <mergeCell ref="B121:C121"/>
    <mergeCell ref="B122:C122"/>
    <mergeCell ref="B123:C123"/>
    <mergeCell ref="B124:C124"/>
    <mergeCell ref="B125:C125"/>
    <mergeCell ref="B135:C135"/>
    <mergeCell ref="B109:J109"/>
    <mergeCell ref="B111:C111"/>
    <mergeCell ref="B112:C112"/>
    <mergeCell ref="B113:C113"/>
    <mergeCell ref="B114:C114"/>
    <mergeCell ref="B115:C115"/>
    <mergeCell ref="B116:C116"/>
    <mergeCell ref="B117:C117"/>
    <mergeCell ref="B118:C118"/>
    <mergeCell ref="B99:C99"/>
    <mergeCell ref="B100:C100"/>
    <mergeCell ref="B101:C101"/>
    <mergeCell ref="B102:C102"/>
    <mergeCell ref="B104:J104"/>
    <mergeCell ref="B105:G105"/>
    <mergeCell ref="H105:I105"/>
    <mergeCell ref="B106:G106"/>
    <mergeCell ref="B108:J108"/>
    <mergeCell ref="B89:J89"/>
    <mergeCell ref="B91:C91"/>
    <mergeCell ref="B92:C92"/>
    <mergeCell ref="B93:C93"/>
    <mergeCell ref="B94:C94"/>
    <mergeCell ref="B95:C95"/>
    <mergeCell ref="B96:C96"/>
    <mergeCell ref="B97:C97"/>
    <mergeCell ref="B98:C98"/>
    <mergeCell ref="C72:E72"/>
    <mergeCell ref="F72:J72"/>
    <mergeCell ref="B74:J74"/>
    <mergeCell ref="B75:J75"/>
    <mergeCell ref="B78:J78"/>
    <mergeCell ref="B79:J79"/>
    <mergeCell ref="B83:J83"/>
    <mergeCell ref="B84:J84"/>
    <mergeCell ref="B88:J88"/>
    <mergeCell ref="C67:E67"/>
    <mergeCell ref="F67:J67"/>
    <mergeCell ref="C68:E68"/>
    <mergeCell ref="F68:J68"/>
    <mergeCell ref="C69:E69"/>
    <mergeCell ref="F69:J69"/>
    <mergeCell ref="C70:E70"/>
    <mergeCell ref="F70:J70"/>
    <mergeCell ref="C71:E71"/>
    <mergeCell ref="F71:J71"/>
    <mergeCell ref="B50:C50"/>
    <mergeCell ref="D50:J50"/>
    <mergeCell ref="B57:J57"/>
    <mergeCell ref="B58:J58"/>
    <mergeCell ref="B62:J62"/>
    <mergeCell ref="B63:J63"/>
    <mergeCell ref="B65:J65"/>
    <mergeCell ref="C66:E66"/>
    <mergeCell ref="F66:J66"/>
    <mergeCell ref="B42:J42"/>
    <mergeCell ref="B43:J43"/>
    <mergeCell ref="B44:J44"/>
    <mergeCell ref="B45:J45"/>
    <mergeCell ref="B47:J47"/>
    <mergeCell ref="B48:C48"/>
    <mergeCell ref="D48:J48"/>
    <mergeCell ref="B49:C49"/>
    <mergeCell ref="D49:J49"/>
    <mergeCell ref="B17:J17"/>
    <mergeCell ref="B22:C22"/>
    <mergeCell ref="D22:F22"/>
    <mergeCell ref="G22:J22"/>
    <mergeCell ref="B29:D29"/>
    <mergeCell ref="B36:G36"/>
    <mergeCell ref="B37:J37"/>
    <mergeCell ref="B38:J38"/>
    <mergeCell ref="B40:J40"/>
    <mergeCell ref="I13:J13"/>
    <mergeCell ref="B14:C15"/>
    <mergeCell ref="D14:E15"/>
    <mergeCell ref="F14:H15"/>
    <mergeCell ref="B16:C16"/>
    <mergeCell ref="D16:J16"/>
    <mergeCell ref="B13:C13"/>
    <mergeCell ref="D13:E13"/>
    <mergeCell ref="F13:H13"/>
    <mergeCell ref="B11:C12"/>
    <mergeCell ref="D11:E12"/>
    <mergeCell ref="F11:H11"/>
    <mergeCell ref="F12:H12"/>
    <mergeCell ref="B1:C1"/>
    <mergeCell ref="D1:H1"/>
    <mergeCell ref="B2:C2"/>
    <mergeCell ref="D2:H2"/>
    <mergeCell ref="D3:H3"/>
    <mergeCell ref="D4:H4"/>
    <mergeCell ref="B8:J8"/>
    <mergeCell ref="B10:C10"/>
    <mergeCell ref="D10:E10"/>
    <mergeCell ref="F10:H10"/>
    <mergeCell ref="I10:J10"/>
    <mergeCell ref="I2:J3"/>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7" orientation="portrait" r:id="rId1"/>
  <headerFooter>
    <oddHeader>&amp;L&amp;"-,Regular"&amp;11&amp;K000000FY 2019 Durham Workplan&amp;"-,Italic"&amp;10&amp;K00-046
&amp;R&amp;"-,Regular"&amp;A</oddHeader>
    <oddFooter>&amp;C&amp;"-,Regular"Transit Services - GoDurham &amp;P&amp;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6</xdr:col>
                    <xdr:colOff>876300</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5</xdr:col>
                    <xdr:colOff>495300</xdr:colOff>
                    <xdr:row>22</xdr:row>
                    <xdr:rowOff>0</xdr:rowOff>
                  </from>
                  <to>
                    <xdr:col>6</xdr:col>
                    <xdr:colOff>657225</xdr:colOff>
                    <xdr:row>35</xdr:row>
                    <xdr:rowOff>161925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4</xdr:col>
                    <xdr:colOff>314325</xdr:colOff>
                    <xdr:row>22</xdr:row>
                    <xdr:rowOff>0</xdr:rowOff>
                  </from>
                  <to>
                    <xdr:col>5</xdr:col>
                    <xdr:colOff>742950</xdr:colOff>
                    <xdr:row>22</xdr:row>
                    <xdr:rowOff>0</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5</xdr:col>
                    <xdr:colOff>952500</xdr:colOff>
                    <xdr:row>22</xdr:row>
                    <xdr:rowOff>0</xdr:rowOff>
                  </from>
                  <to>
                    <xdr:col>7</xdr:col>
                    <xdr:colOff>342900</xdr:colOff>
                    <xdr:row>22</xdr:row>
                    <xdr:rowOff>0</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7</xdr:col>
                    <xdr:colOff>942975</xdr:colOff>
                    <xdr:row>22</xdr:row>
                    <xdr:rowOff>0</xdr:rowOff>
                  </from>
                  <to>
                    <xdr:col>9</xdr:col>
                    <xdr:colOff>133350</xdr:colOff>
                    <xdr:row>22</xdr:row>
                    <xdr:rowOff>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4</xdr:col>
                    <xdr:colOff>209550</xdr:colOff>
                    <xdr:row>22</xdr:row>
                    <xdr:rowOff>0</xdr:rowOff>
                  </from>
                  <to>
                    <xdr:col>5</xdr:col>
                    <xdr:colOff>704850</xdr:colOff>
                    <xdr:row>22</xdr:row>
                    <xdr:rowOff>0</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4</xdr:col>
                    <xdr:colOff>219075</xdr:colOff>
                    <xdr:row>22</xdr:row>
                    <xdr:rowOff>0</xdr:rowOff>
                  </from>
                  <to>
                    <xdr:col>5</xdr:col>
                    <xdr:colOff>695325</xdr:colOff>
                    <xdr:row>22</xdr:row>
                    <xdr:rowOff>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4</xdr:col>
                    <xdr:colOff>209550</xdr:colOff>
                    <xdr:row>22</xdr:row>
                    <xdr:rowOff>0</xdr:rowOff>
                  </from>
                  <to>
                    <xdr:col>5</xdr:col>
                    <xdr:colOff>695325</xdr:colOff>
                    <xdr:row>22</xdr:row>
                    <xdr:rowOff>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6</xdr:col>
                    <xdr:colOff>38100</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7</xdr:col>
                    <xdr:colOff>904875</xdr:colOff>
                    <xdr:row>22</xdr:row>
                    <xdr:rowOff>0</xdr:rowOff>
                  </from>
                  <to>
                    <xdr:col>9</xdr:col>
                    <xdr:colOff>171450</xdr:colOff>
                    <xdr:row>22</xdr:row>
                    <xdr:rowOff>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4</xdr:col>
                    <xdr:colOff>209550</xdr:colOff>
                    <xdr:row>22</xdr:row>
                    <xdr:rowOff>0</xdr:rowOff>
                  </from>
                  <to>
                    <xdr:col>5</xdr:col>
                    <xdr:colOff>695325</xdr:colOff>
                    <xdr:row>22</xdr:row>
                    <xdr:rowOff>0</xdr:rowOff>
                  </to>
                </anchor>
              </controlPr>
            </control>
          </mc:Choice>
        </mc:AlternateContent>
        <mc:AlternateContent xmlns:mc="http://schemas.openxmlformats.org/markup-compatibility/2006">
          <mc:Choice Requires="x14">
            <control shapeId="9228" r:id="rId15" name="Check Box 12">
              <controlPr defaultSize="0" autoFill="0" autoLine="0" autoPict="0">
                <anchor moveWithCells="1">
                  <from>
                    <xdr:col>7</xdr:col>
                    <xdr:colOff>914400</xdr:colOff>
                    <xdr:row>22</xdr:row>
                    <xdr:rowOff>0</xdr:rowOff>
                  </from>
                  <to>
                    <xdr:col>9</xdr:col>
                    <xdr:colOff>180975</xdr:colOff>
                    <xdr:row>22</xdr:row>
                    <xdr:rowOff>0</xdr:rowOff>
                  </to>
                </anchor>
              </controlPr>
            </control>
          </mc:Choice>
        </mc:AlternateContent>
        <mc:AlternateContent xmlns:mc="http://schemas.openxmlformats.org/markup-compatibility/2006">
          <mc:Choice Requires="x14">
            <control shapeId="9229" r:id="rId16" name="Check Box 13">
              <controlPr defaultSize="0" autoFill="0" autoLine="0" autoPict="0">
                <anchor moveWithCells="1">
                  <from>
                    <xdr:col>7</xdr:col>
                    <xdr:colOff>914400</xdr:colOff>
                    <xdr:row>22</xdr:row>
                    <xdr:rowOff>0</xdr:rowOff>
                  </from>
                  <to>
                    <xdr:col>9</xdr:col>
                    <xdr:colOff>161925</xdr:colOff>
                    <xdr:row>22</xdr:row>
                    <xdr:rowOff>0</xdr:rowOff>
                  </to>
                </anchor>
              </controlPr>
            </control>
          </mc:Choice>
        </mc:AlternateContent>
        <mc:AlternateContent xmlns:mc="http://schemas.openxmlformats.org/markup-compatibility/2006">
          <mc:Choice Requires="x14">
            <control shapeId="9230" r:id="rId17" name="Check Box 14">
              <controlPr defaultSize="0" autoFill="0" autoLine="0" autoPict="0">
                <anchor moveWithCells="1">
                  <from>
                    <xdr:col>6</xdr:col>
                    <xdr:colOff>57150</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9231" r:id="rId18" name="Check Box 15">
              <controlPr defaultSize="0" autoFill="0" autoLine="0" autoPict="0">
                <anchor moveWithCells="1">
                  <from>
                    <xdr:col>6</xdr:col>
                    <xdr:colOff>47625</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9232" r:id="rId19" name="Check Box 16">
              <controlPr defaultSize="0" autoFill="0" autoLine="0" autoPict="0">
                <anchor moveWithCells="1">
                  <from>
                    <xdr:col>6</xdr:col>
                    <xdr:colOff>342900</xdr:colOff>
                    <xdr:row>22</xdr:row>
                    <xdr:rowOff>0</xdr:rowOff>
                  </from>
                  <to>
                    <xdr:col>7</xdr:col>
                    <xdr:colOff>828675</xdr:colOff>
                    <xdr:row>22</xdr:row>
                    <xdr:rowOff>0</xdr:rowOff>
                  </to>
                </anchor>
              </controlPr>
            </control>
          </mc:Choice>
        </mc:AlternateContent>
        <mc:AlternateContent xmlns:mc="http://schemas.openxmlformats.org/markup-compatibility/2006">
          <mc:Choice Requires="x14">
            <control shapeId="9233" r:id="rId20" name="Check Box 17">
              <controlPr defaultSize="0" autoFill="0" autoLine="0" autoPict="0">
                <anchor moveWithCells="1">
                  <from>
                    <xdr:col>5</xdr:col>
                    <xdr:colOff>266700</xdr:colOff>
                    <xdr:row>38</xdr:row>
                    <xdr:rowOff>171450</xdr:rowOff>
                  </from>
                  <to>
                    <xdr:col>6</xdr:col>
                    <xdr:colOff>952500</xdr:colOff>
                    <xdr:row>39</xdr:row>
                    <xdr:rowOff>142875</xdr:rowOff>
                  </to>
                </anchor>
              </controlPr>
            </control>
          </mc:Choice>
        </mc:AlternateContent>
        <mc:AlternateContent xmlns:mc="http://schemas.openxmlformats.org/markup-compatibility/2006">
          <mc:Choice Requires="x14">
            <control shapeId="9234" r:id="rId21" name="Check Box 18">
              <controlPr defaultSize="0" autoFill="0" autoLine="0" autoPict="0">
                <anchor moveWithCells="1">
                  <from>
                    <xdr:col>7</xdr:col>
                    <xdr:colOff>38100</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9235" r:id="rId22" name="Check Box 19">
              <controlPr defaultSize="0" autoFill="0" autoLine="0" autoPict="0">
                <anchor moveWithCells="1">
                  <from>
                    <xdr:col>8</xdr:col>
                    <xdr:colOff>161925</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9236" r:id="rId23" name="Check Box 20">
              <controlPr defaultSize="0" autoFill="0" autoLine="0" autoPict="0">
                <anchor moveWithCells="1">
                  <from>
                    <xdr:col>6</xdr:col>
                    <xdr:colOff>762000</xdr:colOff>
                    <xdr:row>103</xdr:row>
                    <xdr:rowOff>9525</xdr:rowOff>
                  </from>
                  <to>
                    <xdr:col>7</xdr:col>
                    <xdr:colOff>962025</xdr:colOff>
                    <xdr:row>103</xdr:row>
                    <xdr:rowOff>209550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6"/>
  <sheetViews>
    <sheetView topLeftCell="B1" zoomScale="85" zoomScaleNormal="85" zoomScaleSheetLayoutView="90" workbookViewId="0">
      <selection activeCell="J11" sqref="J11"/>
    </sheetView>
  </sheetViews>
  <sheetFormatPr defaultColWidth="8.625" defaultRowHeight="15" outlineLevelRow="1" outlineLevelCol="1" x14ac:dyDescent="0.25"/>
  <cols>
    <col min="1" max="1" width="7.875" style="1" hidden="1" customWidth="1"/>
    <col min="2" max="3" width="15.625" style="1" customWidth="1"/>
    <col min="4" max="9" width="17.625" style="1" customWidth="1"/>
    <col min="10" max="10" width="21.125" style="1" customWidth="1"/>
    <col min="11" max="11" width="3.875" style="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x14ac:dyDescent="0.3">
      <c r="A1" s="3"/>
      <c r="B1" s="327" t="s">
        <v>288</v>
      </c>
      <c r="C1" s="328"/>
      <c r="D1" s="332" t="s">
        <v>205</v>
      </c>
      <c r="E1" s="333"/>
      <c r="F1" s="333"/>
      <c r="G1" s="333"/>
      <c r="H1" s="334"/>
      <c r="I1" s="158" t="s">
        <v>204</v>
      </c>
      <c r="J1" s="76">
        <v>43282</v>
      </c>
      <c r="W1" s="1" t="s">
        <v>203</v>
      </c>
    </row>
    <row r="2" spans="1:29" ht="18.75" customHeight="1" x14ac:dyDescent="0.3">
      <c r="A2" s="3"/>
      <c r="B2" s="326" t="str">
        <f>CONCATENATE(C3,C4,"_",C5,C6)</f>
        <v>18DCI_TS2</v>
      </c>
      <c r="C2" s="196"/>
      <c r="D2" s="329" t="s">
        <v>281</v>
      </c>
      <c r="E2" s="330"/>
      <c r="F2" s="330"/>
      <c r="G2" s="330"/>
      <c r="H2" s="331"/>
      <c r="I2" s="290" t="s">
        <v>197</v>
      </c>
      <c r="J2" s="291"/>
      <c r="W2" s="1" t="s">
        <v>202</v>
      </c>
      <c r="X2" s="56" t="s">
        <v>201</v>
      </c>
      <c r="Y2" s="1" t="s">
        <v>200</v>
      </c>
      <c r="Z2" s="1" t="s">
        <v>199</v>
      </c>
      <c r="AA2" s="1" t="s">
        <v>198</v>
      </c>
      <c r="AC2" s="1" t="s">
        <v>197</v>
      </c>
    </row>
    <row r="3" spans="1:29" ht="17.25" customHeight="1" x14ac:dyDescent="0.3">
      <c r="A3" s="3"/>
      <c r="B3" s="77" t="s">
        <v>196</v>
      </c>
      <c r="C3" s="67">
        <v>18</v>
      </c>
      <c r="D3" s="329" t="s">
        <v>271</v>
      </c>
      <c r="E3" s="330"/>
      <c r="F3" s="330"/>
      <c r="G3" s="330"/>
      <c r="H3" s="331"/>
      <c r="I3" s="211"/>
      <c r="J3" s="292"/>
      <c r="X3" s="56">
        <v>16</v>
      </c>
      <c r="Y3" s="56" t="s">
        <v>194</v>
      </c>
      <c r="Z3" s="56" t="s">
        <v>121</v>
      </c>
      <c r="AA3" s="61">
        <v>1</v>
      </c>
      <c r="AC3" s="1" t="s">
        <v>193</v>
      </c>
    </row>
    <row r="4" spans="1:29" ht="17.25" x14ac:dyDescent="0.3">
      <c r="A4" s="3"/>
      <c r="B4" s="78" t="s">
        <v>192</v>
      </c>
      <c r="C4" s="163" t="s">
        <v>191</v>
      </c>
      <c r="D4" s="335" t="s">
        <v>271</v>
      </c>
      <c r="E4" s="336"/>
      <c r="F4" s="336"/>
      <c r="G4" s="336"/>
      <c r="H4" s="337"/>
      <c r="I4" s="293"/>
      <c r="J4" s="294"/>
      <c r="X4" s="56">
        <v>17</v>
      </c>
      <c r="Y4" s="56" t="s">
        <v>191</v>
      </c>
      <c r="Z4" s="56" t="s">
        <v>117</v>
      </c>
      <c r="AA4" s="61">
        <v>2</v>
      </c>
      <c r="AC4" s="1" t="s">
        <v>190</v>
      </c>
    </row>
    <row r="5" spans="1:29" ht="12.75" hidden="1" customHeight="1" x14ac:dyDescent="0.25">
      <c r="A5" s="3"/>
      <c r="B5" s="77" t="s">
        <v>189</v>
      </c>
      <c r="C5" s="67" t="s">
        <v>113</v>
      </c>
      <c r="D5" s="6"/>
      <c r="E5" s="6"/>
      <c r="F5" s="6"/>
      <c r="G5" s="6"/>
      <c r="H5" s="6"/>
      <c r="I5" s="6"/>
      <c r="J5" s="79"/>
      <c r="X5" s="56">
        <v>18</v>
      </c>
      <c r="Y5" s="56" t="s">
        <v>188</v>
      </c>
      <c r="Z5" s="56" t="s">
        <v>113</v>
      </c>
      <c r="AA5" s="61">
        <v>3</v>
      </c>
      <c r="AC5" s="1" t="s">
        <v>187</v>
      </c>
    </row>
    <row r="6" spans="1:29" hidden="1" x14ac:dyDescent="0.25">
      <c r="A6" s="18"/>
      <c r="B6" s="77" t="s">
        <v>186</v>
      </c>
      <c r="C6" s="68">
        <v>2</v>
      </c>
      <c r="D6" s="15"/>
      <c r="E6" s="15"/>
      <c r="F6" s="15"/>
      <c r="G6" s="15"/>
      <c r="H6" s="15"/>
      <c r="I6" s="15"/>
      <c r="J6" s="80"/>
      <c r="K6" s="17"/>
      <c r="L6" s="17"/>
      <c r="M6" s="17"/>
      <c r="N6" s="17"/>
      <c r="O6" s="17"/>
      <c r="P6" s="17"/>
      <c r="Q6" s="17"/>
      <c r="R6" s="17"/>
      <c r="S6" s="17"/>
      <c r="T6" s="17"/>
      <c r="U6" s="17"/>
      <c r="V6" s="17"/>
      <c r="X6" s="56">
        <v>19</v>
      </c>
      <c r="Y6" s="56" t="s">
        <v>185</v>
      </c>
      <c r="Z6" s="56" t="s">
        <v>109</v>
      </c>
      <c r="AA6" s="61">
        <v>4</v>
      </c>
      <c r="AC6" s="1" t="s">
        <v>184</v>
      </c>
    </row>
    <row r="7" spans="1:29" ht="30.6" hidden="1" customHeight="1" x14ac:dyDescent="0.4">
      <c r="A7" s="19"/>
      <c r="B7" s="81" t="s">
        <v>183</v>
      </c>
      <c r="C7" s="54"/>
      <c r="D7" s="54"/>
      <c r="E7" s="54"/>
      <c r="F7" s="54"/>
      <c r="G7" s="54"/>
      <c r="H7" s="54"/>
      <c r="I7" s="54"/>
      <c r="J7" s="82"/>
      <c r="K7" s="19"/>
      <c r="L7" s="19"/>
      <c r="M7" s="19"/>
      <c r="N7" s="19"/>
      <c r="O7" s="19"/>
      <c r="P7" s="19"/>
      <c r="Q7" s="19"/>
      <c r="R7" s="19"/>
      <c r="S7" s="19"/>
      <c r="T7" s="19"/>
      <c r="U7" s="19"/>
      <c r="V7" s="19"/>
      <c r="X7" s="56">
        <v>20</v>
      </c>
      <c r="Y7" s="56" t="s">
        <v>182</v>
      </c>
      <c r="Z7" s="56" t="s">
        <v>105</v>
      </c>
      <c r="AA7" s="61">
        <v>5</v>
      </c>
    </row>
    <row r="8" spans="1:29" ht="15" hidden="1" customHeight="1" x14ac:dyDescent="0.25">
      <c r="A8" s="63"/>
      <c r="B8" s="203" t="s">
        <v>181</v>
      </c>
      <c r="C8" s="204"/>
      <c r="D8" s="204"/>
      <c r="E8" s="204"/>
      <c r="F8" s="204"/>
      <c r="G8" s="204"/>
      <c r="H8" s="204"/>
      <c r="I8" s="204"/>
      <c r="J8" s="205"/>
      <c r="K8" s="63"/>
      <c r="L8" s="62"/>
      <c r="M8" s="62"/>
      <c r="N8" s="62"/>
      <c r="O8" s="62"/>
      <c r="P8" s="62"/>
      <c r="Q8" s="62"/>
      <c r="R8" s="62"/>
      <c r="S8" s="62"/>
      <c r="T8" s="62"/>
      <c r="U8" s="62"/>
      <c r="V8" s="62"/>
      <c r="X8" s="56">
        <v>21</v>
      </c>
      <c r="Y8" s="56" t="s">
        <v>180</v>
      </c>
      <c r="Z8" s="56" t="s">
        <v>103</v>
      </c>
      <c r="AA8" s="61">
        <v>6</v>
      </c>
    </row>
    <row r="9" spans="1:29" hidden="1" x14ac:dyDescent="0.25">
      <c r="A9" s="2"/>
      <c r="B9" s="83"/>
      <c r="C9" s="6"/>
      <c r="D9" s="6"/>
      <c r="E9" s="6"/>
      <c r="F9" s="6"/>
      <c r="G9" s="6"/>
      <c r="H9" s="6"/>
      <c r="I9" s="6"/>
      <c r="J9" s="79"/>
      <c r="X9" s="56">
        <v>22</v>
      </c>
      <c r="Y9" s="56" t="s">
        <v>179</v>
      </c>
      <c r="Z9" s="56"/>
      <c r="AA9" s="61">
        <v>7</v>
      </c>
    </row>
    <row r="10" spans="1:29" x14ac:dyDescent="0.25">
      <c r="A10" s="3"/>
      <c r="B10" s="338" t="s">
        <v>178</v>
      </c>
      <c r="C10" s="207"/>
      <c r="D10" s="207" t="s">
        <v>177</v>
      </c>
      <c r="E10" s="207"/>
      <c r="F10" s="207" t="s">
        <v>176</v>
      </c>
      <c r="G10" s="207"/>
      <c r="H10" s="207"/>
      <c r="I10" s="207" t="s">
        <v>175</v>
      </c>
      <c r="J10" s="323"/>
      <c r="X10" s="56">
        <v>23</v>
      </c>
      <c r="Y10" s="56" t="s">
        <v>174</v>
      </c>
      <c r="Z10" s="56"/>
      <c r="AA10" s="61">
        <v>8</v>
      </c>
    </row>
    <row r="11" spans="1:29" ht="18" customHeight="1" x14ac:dyDescent="0.25">
      <c r="A11" s="3"/>
      <c r="B11" s="324" t="s">
        <v>214</v>
      </c>
      <c r="C11" s="185"/>
      <c r="D11" s="185" t="s">
        <v>62</v>
      </c>
      <c r="E11" s="185"/>
      <c r="F11" s="188" t="s">
        <v>172</v>
      </c>
      <c r="G11" s="188"/>
      <c r="H11" s="188"/>
      <c r="I11" s="31" t="s">
        <v>166</v>
      </c>
      <c r="J11" s="84">
        <f>IF($I$2=$AC$2,IF($J$127&gt;0,$D$92*($D$127/($D$127+$D$139)),),)+IF($I$2=$AC$3,IF($J$127&gt;0,$E$92*($E$127/($E$127+$E$139)),),)</f>
        <v>378805.56</v>
      </c>
      <c r="X11" s="56">
        <v>24</v>
      </c>
      <c r="Y11" s="56"/>
      <c r="AA11" s="61">
        <v>9</v>
      </c>
    </row>
    <row r="12" spans="1:29" ht="18" customHeight="1" x14ac:dyDescent="0.25">
      <c r="A12" s="3"/>
      <c r="B12" s="325"/>
      <c r="C12" s="187"/>
      <c r="D12" s="187"/>
      <c r="E12" s="187"/>
      <c r="F12" s="189" t="s">
        <v>171</v>
      </c>
      <c r="G12" s="189"/>
      <c r="H12" s="189"/>
      <c r="I12" s="143" t="s">
        <v>165</v>
      </c>
      <c r="J12" s="182">
        <f>IF($J$127&gt;0,SUM($D$92:$I$92)*(SUM($D$127:$I$127)/(SUM($D$127:$I$127,$D$139:$I$139))),)</f>
        <v>2431426.5763772279</v>
      </c>
      <c r="X12" s="56">
        <v>25</v>
      </c>
      <c r="Y12" s="56"/>
      <c r="AA12" s="61">
        <v>10</v>
      </c>
    </row>
    <row r="13" spans="1:29" x14ac:dyDescent="0.25">
      <c r="A13" s="3"/>
      <c r="B13" s="226" t="s">
        <v>170</v>
      </c>
      <c r="C13" s="227"/>
      <c r="D13" s="228" t="s">
        <v>169</v>
      </c>
      <c r="E13" s="229"/>
      <c r="F13" s="305" t="s">
        <v>282</v>
      </c>
      <c r="G13" s="306"/>
      <c r="H13" s="307"/>
      <c r="I13" s="213" t="s">
        <v>168</v>
      </c>
      <c r="J13" s="214"/>
      <c r="AA13" s="61">
        <v>11</v>
      </c>
    </row>
    <row r="14" spans="1:29" ht="15.75" customHeight="1" x14ac:dyDescent="0.25">
      <c r="A14" s="3"/>
      <c r="B14" s="313" t="s">
        <v>77</v>
      </c>
      <c r="C14" s="216"/>
      <c r="D14" s="219" t="s">
        <v>167</v>
      </c>
      <c r="E14" s="219"/>
      <c r="F14" s="295">
        <f>+J11</f>
        <v>378805.56</v>
      </c>
      <c r="G14" s="296"/>
      <c r="H14" s="297"/>
      <c r="I14" s="146" t="s">
        <v>166</v>
      </c>
      <c r="J14" s="84">
        <f>IF($I$2=$AC$2,IF($J$139&gt;0,$D$92*($D$139/($D$127+$D$139)),),)+IF($I$2=$AC$3,IF($J$139&gt;0,$E$92*($E$139/($E$127+$E$139)),),)</f>
        <v>0</v>
      </c>
      <c r="AA14" s="61">
        <v>12</v>
      </c>
    </row>
    <row r="15" spans="1:29" ht="15.75" customHeight="1" x14ac:dyDescent="0.25">
      <c r="A15" s="3"/>
      <c r="B15" s="314"/>
      <c r="C15" s="218"/>
      <c r="D15" s="220"/>
      <c r="E15" s="220"/>
      <c r="F15" s="298"/>
      <c r="G15" s="299"/>
      <c r="H15" s="300"/>
      <c r="I15" s="147" t="s">
        <v>165</v>
      </c>
      <c r="J15" s="148">
        <f>IF($J$139&gt;0,SUM($D$92:$I$92)*(SUM($D$139:$I$139)/(SUM($D$127:$I$127,$D$139:$I$139))),)</f>
        <v>0</v>
      </c>
      <c r="AA15" s="61">
        <v>13</v>
      </c>
    </row>
    <row r="16" spans="1:29" ht="28.7" customHeight="1" x14ac:dyDescent="0.25">
      <c r="A16" s="3"/>
      <c r="B16" s="308" t="s">
        <v>164</v>
      </c>
      <c r="C16" s="309"/>
      <c r="D16" s="315" t="s">
        <v>271</v>
      </c>
      <c r="E16" s="316"/>
      <c r="F16" s="316"/>
      <c r="G16" s="316"/>
      <c r="H16" s="316"/>
      <c r="I16" s="316"/>
      <c r="J16" s="317"/>
      <c r="AA16" s="61">
        <v>14</v>
      </c>
    </row>
    <row r="17" spans="1:27" ht="54.75" customHeight="1" x14ac:dyDescent="0.25">
      <c r="A17" s="3"/>
      <c r="B17" s="310" t="s">
        <v>213</v>
      </c>
      <c r="C17" s="311"/>
      <c r="D17" s="311"/>
      <c r="E17" s="311"/>
      <c r="F17" s="311"/>
      <c r="G17" s="311"/>
      <c r="H17" s="311"/>
      <c r="I17" s="311"/>
      <c r="J17" s="312"/>
      <c r="AA17" s="1">
        <v>15</v>
      </c>
    </row>
    <row r="18" spans="1:27" hidden="1" x14ac:dyDescent="0.25">
      <c r="A18" s="3"/>
      <c r="B18" s="85"/>
      <c r="C18" s="15"/>
      <c r="D18" s="15"/>
      <c r="E18" s="15"/>
      <c r="F18" s="15"/>
      <c r="G18" s="15"/>
      <c r="H18" s="15"/>
      <c r="I18" s="15"/>
      <c r="J18" s="80"/>
    </row>
    <row r="19" spans="1:27" s="4" customFormat="1" ht="17.25" hidden="1" customHeight="1" x14ac:dyDescent="0.25">
      <c r="A19" s="11"/>
      <c r="B19" s="86" t="s">
        <v>162</v>
      </c>
      <c r="C19" s="6"/>
      <c r="D19" s="6"/>
      <c r="E19" s="6"/>
      <c r="F19" s="6"/>
      <c r="G19" s="6"/>
      <c r="H19" s="6"/>
      <c r="I19" s="6"/>
      <c r="J19" s="79"/>
      <c r="K19" s="1"/>
      <c r="L19" s="1"/>
      <c r="M19" s="1"/>
      <c r="N19" s="1"/>
      <c r="O19" s="1"/>
      <c r="P19" s="1"/>
      <c r="Q19" s="1"/>
      <c r="R19" s="1"/>
      <c r="S19" s="1"/>
      <c r="T19" s="1"/>
      <c r="U19" s="1"/>
      <c r="V19" s="1"/>
      <c r="W19" s="46" t="s">
        <v>161</v>
      </c>
      <c r="X19" s="46" t="b">
        <v>1</v>
      </c>
    </row>
    <row r="20" spans="1:27" ht="15" customHeight="1" x14ac:dyDescent="0.25">
      <c r="A20" s="5" t="s">
        <v>160</v>
      </c>
      <c r="B20" s="87" t="s">
        <v>159</v>
      </c>
      <c r="C20" s="58"/>
      <c r="D20" s="58"/>
      <c r="E20" s="58"/>
      <c r="F20" s="58"/>
      <c r="G20" s="58"/>
      <c r="H20" s="58"/>
      <c r="I20" s="58"/>
      <c r="J20" s="88"/>
      <c r="W20" s="46" t="s">
        <v>158</v>
      </c>
      <c r="X20" s="46" t="b">
        <v>0</v>
      </c>
    </row>
    <row r="21" spans="1:27" ht="16.7" customHeight="1" x14ac:dyDescent="0.25">
      <c r="A21" s="5"/>
      <c r="B21" s="89" t="s">
        <v>283</v>
      </c>
      <c r="C21" s="70"/>
      <c r="D21" s="69" t="s">
        <v>157</v>
      </c>
      <c r="E21" s="71"/>
      <c r="F21" s="70"/>
      <c r="G21" s="69" t="s">
        <v>156</v>
      </c>
      <c r="H21" s="72"/>
      <c r="I21" s="71"/>
      <c r="J21" s="90"/>
      <c r="W21" s="46" t="s">
        <v>155</v>
      </c>
      <c r="X21" s="20" t="b">
        <v>0</v>
      </c>
    </row>
    <row r="22" spans="1:27" ht="47.25" customHeight="1" x14ac:dyDescent="0.25">
      <c r="A22" s="5"/>
      <c r="B22" s="318" t="s">
        <v>212</v>
      </c>
      <c r="C22" s="301"/>
      <c r="D22" s="301" t="s">
        <v>211</v>
      </c>
      <c r="E22" s="301"/>
      <c r="F22" s="301"/>
      <c r="G22" s="301" t="s">
        <v>152</v>
      </c>
      <c r="H22" s="301"/>
      <c r="I22" s="301"/>
      <c r="J22" s="302"/>
      <c r="W22" s="46" t="s">
        <v>151</v>
      </c>
      <c r="X22" s="57" t="b">
        <v>0</v>
      </c>
    </row>
    <row r="23" spans="1:27" hidden="1" x14ac:dyDescent="0.25">
      <c r="A23" s="5"/>
      <c r="B23" s="83"/>
      <c r="C23" s="6"/>
      <c r="D23" s="6"/>
      <c r="E23" s="6"/>
      <c r="F23" s="6"/>
      <c r="G23" s="6"/>
      <c r="H23" s="6"/>
      <c r="I23" s="6"/>
      <c r="J23" s="79"/>
      <c r="W23" s="46" t="s">
        <v>150</v>
      </c>
      <c r="X23" s="57" t="b">
        <v>0</v>
      </c>
    </row>
    <row r="24" spans="1:27" hidden="1" x14ac:dyDescent="0.25">
      <c r="A24" s="5" t="s">
        <v>149</v>
      </c>
      <c r="B24" s="87" t="s">
        <v>148</v>
      </c>
      <c r="C24" s="58"/>
      <c r="D24" s="6"/>
      <c r="E24" s="6"/>
      <c r="F24" s="6"/>
      <c r="G24" s="6"/>
      <c r="H24" s="6"/>
      <c r="I24" s="6"/>
      <c r="J24" s="79"/>
      <c r="W24" s="46" t="s">
        <v>147</v>
      </c>
      <c r="X24" s="20" t="b">
        <v>0</v>
      </c>
    </row>
    <row r="25" spans="1:27" ht="31.5" hidden="1" customHeight="1" x14ac:dyDescent="0.25">
      <c r="A25" s="5"/>
      <c r="B25" s="91"/>
      <c r="C25" s="14"/>
      <c r="D25" s="14"/>
      <c r="E25" s="14"/>
      <c r="F25" s="14"/>
      <c r="G25" s="14"/>
      <c r="H25" s="14"/>
      <c r="I25" s="14"/>
      <c r="J25" s="92"/>
      <c r="W25" s="46" t="s">
        <v>146</v>
      </c>
      <c r="X25" s="20" t="b">
        <v>0</v>
      </c>
    </row>
    <row r="26" spans="1:27" ht="15" hidden="1" customHeight="1" x14ac:dyDescent="0.25">
      <c r="A26" s="5" t="s">
        <v>145</v>
      </c>
      <c r="B26" s="87" t="s">
        <v>144</v>
      </c>
      <c r="C26" s="58"/>
      <c r="D26" s="58"/>
      <c r="E26" s="58"/>
      <c r="F26" s="58"/>
      <c r="G26" s="58"/>
      <c r="H26" s="58"/>
      <c r="I26" s="58"/>
      <c r="J26" s="88"/>
      <c r="W26" s="46" t="s">
        <v>143</v>
      </c>
      <c r="X26" s="20" t="b">
        <v>0</v>
      </c>
    </row>
    <row r="27" spans="1:27" ht="26.25" hidden="1" customHeight="1" x14ac:dyDescent="0.25">
      <c r="A27" s="5"/>
      <c r="B27" s="87"/>
      <c r="C27" s="58"/>
      <c r="D27" s="58"/>
      <c r="E27" s="58"/>
      <c r="F27" s="58"/>
      <c r="G27" s="58"/>
      <c r="H27" s="58"/>
      <c r="I27" s="58"/>
      <c r="J27" s="88"/>
      <c r="W27" s="46" t="s">
        <v>142</v>
      </c>
      <c r="X27" s="57" t="b">
        <v>0</v>
      </c>
    </row>
    <row r="28" spans="1:27" hidden="1" x14ac:dyDescent="0.25">
      <c r="A28" s="5"/>
      <c r="B28" s="83"/>
      <c r="C28" s="6"/>
      <c r="D28" s="6"/>
      <c r="E28" s="6"/>
      <c r="F28" s="6"/>
      <c r="G28" s="6"/>
      <c r="H28" s="6"/>
      <c r="I28" s="6"/>
      <c r="J28" s="79"/>
    </row>
    <row r="29" spans="1:27" hidden="1" x14ac:dyDescent="0.25">
      <c r="A29" s="5" t="s">
        <v>141</v>
      </c>
      <c r="B29" s="237" t="s">
        <v>140</v>
      </c>
      <c r="C29" s="238"/>
      <c r="D29" s="238"/>
      <c r="E29" s="6"/>
      <c r="F29" s="6"/>
      <c r="G29" s="6"/>
      <c r="H29" s="6"/>
      <c r="I29" s="6"/>
      <c r="J29" s="93"/>
      <c r="W29" s="46" t="s">
        <v>139</v>
      </c>
      <c r="X29" s="57" t="b">
        <v>1</v>
      </c>
    </row>
    <row r="30" spans="1:27" hidden="1" x14ac:dyDescent="0.25">
      <c r="A30" s="5"/>
      <c r="B30" s="83"/>
      <c r="C30" s="6"/>
      <c r="D30" s="6"/>
      <c r="E30" s="6"/>
      <c r="F30" s="6"/>
      <c r="G30" s="6"/>
      <c r="H30" s="6"/>
      <c r="I30" s="6"/>
      <c r="J30" s="79"/>
      <c r="W30" s="46" t="s">
        <v>138</v>
      </c>
      <c r="X30" s="57" t="b">
        <v>0</v>
      </c>
    </row>
    <row r="31" spans="1:27" ht="26.25" hidden="1" x14ac:dyDescent="0.4">
      <c r="A31" s="19"/>
      <c r="B31" s="81" t="s">
        <v>137</v>
      </c>
      <c r="C31" s="54"/>
      <c r="D31" s="54"/>
      <c r="E31" s="54"/>
      <c r="F31" s="54"/>
      <c r="G31" s="54"/>
      <c r="H31" s="54"/>
      <c r="I31" s="54"/>
      <c r="J31" s="82"/>
      <c r="K31" s="19"/>
      <c r="L31" s="19"/>
      <c r="M31" s="19"/>
      <c r="N31" s="19"/>
      <c r="O31" s="19"/>
      <c r="P31" s="19"/>
      <c r="Q31" s="19"/>
      <c r="R31" s="19"/>
      <c r="S31" s="19"/>
      <c r="T31" s="19"/>
      <c r="U31" s="19"/>
      <c r="V31" s="19"/>
      <c r="W31" s="46" t="s">
        <v>136</v>
      </c>
      <c r="X31" s="20" t="b">
        <v>1</v>
      </c>
    </row>
    <row r="32" spans="1:27" ht="16.5" hidden="1" customHeight="1" x14ac:dyDescent="0.4">
      <c r="A32" s="19"/>
      <c r="B32" s="94"/>
      <c r="C32" s="54"/>
      <c r="D32" s="54"/>
      <c r="E32" s="54"/>
      <c r="F32" s="54"/>
      <c r="G32" s="54"/>
      <c r="H32" s="54"/>
      <c r="I32" s="54"/>
      <c r="J32" s="82"/>
      <c r="K32" s="19"/>
      <c r="L32" s="19"/>
      <c r="M32" s="19"/>
      <c r="N32" s="19"/>
      <c r="O32" s="19"/>
      <c r="P32" s="19"/>
      <c r="Q32" s="19"/>
      <c r="R32" s="19"/>
      <c r="S32" s="19"/>
      <c r="T32" s="19"/>
      <c r="U32" s="19"/>
      <c r="V32" s="19"/>
      <c r="W32" s="46" t="s">
        <v>135</v>
      </c>
      <c r="X32" s="20" t="b">
        <v>0</v>
      </c>
    </row>
    <row r="33" spans="1:34" ht="16.5" hidden="1" customHeight="1" x14ac:dyDescent="0.4">
      <c r="A33" s="5"/>
      <c r="B33" s="95"/>
      <c r="C33" s="6"/>
      <c r="D33" s="6"/>
      <c r="E33" s="6"/>
      <c r="F33" s="6"/>
      <c r="G33" s="6"/>
      <c r="H33" s="6"/>
      <c r="I33" s="6"/>
      <c r="J33" s="79"/>
      <c r="L33" s="19"/>
      <c r="M33" s="19"/>
      <c r="N33" s="19"/>
      <c r="O33" s="19"/>
      <c r="P33" s="19"/>
      <c r="Q33" s="19"/>
      <c r="R33" s="19"/>
      <c r="S33" s="19"/>
      <c r="T33" s="19"/>
      <c r="U33" s="19"/>
      <c r="V33" s="19"/>
      <c r="W33" s="46" t="s">
        <v>134</v>
      </c>
      <c r="X33" s="20" t="b">
        <v>0</v>
      </c>
    </row>
    <row r="34" spans="1:34" ht="15.75" customHeight="1" x14ac:dyDescent="0.4">
      <c r="A34" s="8" t="s">
        <v>133</v>
      </c>
      <c r="B34" s="96" t="s">
        <v>132</v>
      </c>
      <c r="C34" s="6"/>
      <c r="D34" s="6"/>
      <c r="E34" s="6"/>
      <c r="F34" s="6"/>
      <c r="G34" s="6"/>
      <c r="H34" s="6"/>
      <c r="I34" s="6"/>
      <c r="J34" s="79"/>
      <c r="L34" s="19"/>
      <c r="M34" s="19"/>
      <c r="N34" s="19"/>
      <c r="O34" s="19"/>
      <c r="P34" s="19"/>
      <c r="Q34" s="19"/>
      <c r="R34" s="19"/>
      <c r="S34" s="19"/>
      <c r="T34" s="19"/>
      <c r="U34" s="19"/>
      <c r="V34" s="19"/>
      <c r="W34" s="20"/>
      <c r="X34" s="20"/>
    </row>
    <row r="35" spans="1:34" ht="15.75" hidden="1" x14ac:dyDescent="0.25">
      <c r="A35" s="5"/>
      <c r="B35" s="95"/>
      <c r="C35" s="6"/>
      <c r="D35" s="6"/>
      <c r="E35" s="6"/>
      <c r="F35" s="6"/>
      <c r="G35" s="6"/>
      <c r="H35" s="6"/>
      <c r="I35" s="6"/>
      <c r="J35" s="79"/>
      <c r="W35" s="46" t="s">
        <v>40</v>
      </c>
      <c r="X35" s="46" t="b">
        <v>0</v>
      </c>
    </row>
    <row r="36" spans="1:34" ht="16.7" customHeight="1" x14ac:dyDescent="0.25">
      <c r="A36" s="8" t="s">
        <v>131</v>
      </c>
      <c r="B36" s="239" t="s">
        <v>130</v>
      </c>
      <c r="C36" s="240"/>
      <c r="D36" s="240"/>
      <c r="E36" s="240"/>
      <c r="F36" s="240"/>
      <c r="G36" s="240"/>
      <c r="H36" s="17"/>
      <c r="I36" s="17"/>
      <c r="J36" s="97"/>
      <c r="W36" s="46" t="s">
        <v>38</v>
      </c>
      <c r="X36" s="46" t="b">
        <v>0</v>
      </c>
    </row>
    <row r="37" spans="1:34" ht="30" hidden="1" customHeight="1" x14ac:dyDescent="0.25">
      <c r="A37" s="8"/>
      <c r="B37" s="241" t="s">
        <v>129</v>
      </c>
      <c r="C37" s="242"/>
      <c r="D37" s="242"/>
      <c r="E37" s="242"/>
      <c r="F37" s="242"/>
      <c r="G37" s="242"/>
      <c r="H37" s="242"/>
      <c r="I37" s="242"/>
      <c r="J37" s="243"/>
    </row>
    <row r="38" spans="1:34" ht="33" hidden="1" customHeight="1" x14ac:dyDescent="0.25">
      <c r="A38" s="8"/>
      <c r="B38" s="244"/>
      <c r="C38" s="245"/>
      <c r="D38" s="245"/>
      <c r="E38" s="245"/>
      <c r="F38" s="245"/>
      <c r="G38" s="245"/>
      <c r="H38" s="245"/>
      <c r="I38" s="245"/>
      <c r="J38" s="246"/>
    </row>
    <row r="39" spans="1:34" hidden="1" x14ac:dyDescent="0.25">
      <c r="A39" s="8"/>
      <c r="B39" s="98"/>
      <c r="C39" s="13"/>
      <c r="D39" s="13"/>
      <c r="E39" s="13"/>
      <c r="F39" s="13"/>
      <c r="G39" s="13"/>
      <c r="H39" s="13"/>
      <c r="I39" s="13"/>
      <c r="J39" s="99"/>
    </row>
    <row r="40" spans="1:34" s="4" customFormat="1" ht="15" customHeight="1" x14ac:dyDescent="0.25">
      <c r="A40" s="8" t="s">
        <v>128</v>
      </c>
      <c r="B40" s="239" t="s">
        <v>127</v>
      </c>
      <c r="C40" s="240"/>
      <c r="D40" s="240"/>
      <c r="E40" s="240"/>
      <c r="F40" s="240"/>
      <c r="G40" s="240"/>
      <c r="H40" s="240"/>
      <c r="I40" s="240"/>
      <c r="J40" s="247"/>
    </row>
    <row r="41" spans="1:34" hidden="1" x14ac:dyDescent="0.25">
      <c r="A41" s="8"/>
      <c r="B41" s="83"/>
      <c r="C41" s="6"/>
      <c r="D41" s="6"/>
      <c r="E41" s="6"/>
      <c r="F41" s="6"/>
      <c r="G41" s="6"/>
      <c r="H41" s="6"/>
      <c r="I41" s="6"/>
      <c r="J41" s="79"/>
      <c r="W41" s="1" t="s">
        <v>126</v>
      </c>
      <c r="X41" s="1" t="b">
        <v>0</v>
      </c>
    </row>
    <row r="42" spans="1:34" s="4" customFormat="1" ht="15" customHeight="1" x14ac:dyDescent="0.25">
      <c r="A42" s="8" t="s">
        <v>123</v>
      </c>
      <c r="B42" s="239" t="s">
        <v>125</v>
      </c>
      <c r="C42" s="240"/>
      <c r="D42" s="240"/>
      <c r="E42" s="240"/>
      <c r="F42" s="240"/>
      <c r="G42" s="240"/>
      <c r="H42" s="240"/>
      <c r="I42" s="240"/>
      <c r="J42" s="247"/>
      <c r="W42" s="1" t="s">
        <v>124</v>
      </c>
      <c r="X42" s="4" t="b">
        <v>1</v>
      </c>
    </row>
    <row r="43" spans="1:34" ht="29.25" hidden="1" customHeight="1" x14ac:dyDescent="0.25">
      <c r="A43" s="8"/>
      <c r="B43" s="244"/>
      <c r="C43" s="245"/>
      <c r="D43" s="245"/>
      <c r="E43" s="245"/>
      <c r="F43" s="245"/>
      <c r="G43" s="245"/>
      <c r="H43" s="245"/>
      <c r="I43" s="245"/>
      <c r="J43" s="246"/>
    </row>
    <row r="44" spans="1:34" s="4" customFormat="1" x14ac:dyDescent="0.25">
      <c r="A44" s="8" t="s">
        <v>123</v>
      </c>
      <c r="B44" s="239" t="s">
        <v>122</v>
      </c>
      <c r="C44" s="240"/>
      <c r="D44" s="240"/>
      <c r="E44" s="240"/>
      <c r="F44" s="240"/>
      <c r="G44" s="240"/>
      <c r="H44" s="240"/>
      <c r="I44" s="240"/>
      <c r="J44" s="247"/>
    </row>
    <row r="45" spans="1:34" ht="17.25" hidden="1" customHeight="1" x14ac:dyDescent="0.25">
      <c r="A45" s="8"/>
      <c r="B45" s="244"/>
      <c r="C45" s="245"/>
      <c r="D45" s="245"/>
      <c r="E45" s="245"/>
      <c r="F45" s="245"/>
      <c r="G45" s="245"/>
      <c r="H45" s="245"/>
      <c r="I45" s="245"/>
      <c r="J45" s="246"/>
    </row>
    <row r="46" spans="1:34" hidden="1" x14ac:dyDescent="0.25">
      <c r="A46" s="8"/>
      <c r="B46" s="98"/>
      <c r="C46" s="13"/>
      <c r="D46" s="13"/>
      <c r="E46" s="13"/>
      <c r="F46" s="13"/>
      <c r="G46" s="13"/>
      <c r="H46" s="13"/>
      <c r="I46" s="13"/>
      <c r="J46" s="99"/>
      <c r="Z46" s="56" t="s">
        <v>121</v>
      </c>
      <c r="AA46" s="55" t="s">
        <v>120</v>
      </c>
    </row>
    <row r="47" spans="1:34" s="4" customFormat="1" ht="30" customHeight="1" x14ac:dyDescent="0.25">
      <c r="A47" s="8" t="s">
        <v>119</v>
      </c>
      <c r="B47" s="239" t="s">
        <v>118</v>
      </c>
      <c r="C47" s="240"/>
      <c r="D47" s="240"/>
      <c r="E47" s="240"/>
      <c r="F47" s="240"/>
      <c r="G47" s="240"/>
      <c r="H47" s="240"/>
      <c r="I47" s="240"/>
      <c r="J47" s="247"/>
      <c r="Z47" s="56" t="s">
        <v>117</v>
      </c>
      <c r="AA47" s="55" t="s">
        <v>116</v>
      </c>
    </row>
    <row r="48" spans="1:34" ht="21" customHeight="1" x14ac:dyDescent="0.25">
      <c r="A48" s="12" t="s">
        <v>115</v>
      </c>
      <c r="B48" s="248" t="s">
        <v>95</v>
      </c>
      <c r="C48" s="249"/>
      <c r="D48" s="250" t="s">
        <v>210</v>
      </c>
      <c r="E48" s="250"/>
      <c r="F48" s="250"/>
      <c r="G48" s="250"/>
      <c r="H48" s="250"/>
      <c r="I48" s="250"/>
      <c r="J48" s="251"/>
      <c r="Z48" s="56" t="s">
        <v>113</v>
      </c>
      <c r="AA48" s="55" t="s">
        <v>112</v>
      </c>
      <c r="AB48" s="55"/>
      <c r="AC48" s="55"/>
      <c r="AD48" s="55"/>
      <c r="AE48" s="55"/>
      <c r="AF48" s="55"/>
      <c r="AG48" s="55"/>
      <c r="AH48" s="55"/>
    </row>
    <row r="49" spans="1:34" ht="21" customHeight="1" x14ac:dyDescent="0.25">
      <c r="A49" s="12" t="s">
        <v>111</v>
      </c>
      <c r="B49" s="248" t="s">
        <v>92</v>
      </c>
      <c r="C49" s="249"/>
      <c r="D49" s="250" t="s">
        <v>209</v>
      </c>
      <c r="E49" s="250"/>
      <c r="F49" s="250"/>
      <c r="G49" s="250"/>
      <c r="H49" s="250"/>
      <c r="I49" s="250"/>
      <c r="J49" s="251"/>
      <c r="Z49" s="56" t="s">
        <v>109</v>
      </c>
      <c r="AA49" s="55" t="s">
        <v>108</v>
      </c>
      <c r="AB49" s="55"/>
      <c r="AC49" s="55"/>
      <c r="AD49" s="55"/>
      <c r="AE49" s="55"/>
      <c r="AF49" s="55"/>
      <c r="AG49" s="55"/>
      <c r="AH49" s="55"/>
    </row>
    <row r="50" spans="1:34" ht="21" customHeight="1" x14ac:dyDescent="0.25">
      <c r="A50" s="12" t="s">
        <v>107</v>
      </c>
      <c r="B50" s="248" t="s">
        <v>91</v>
      </c>
      <c r="C50" s="249"/>
      <c r="D50" s="250" t="s">
        <v>208</v>
      </c>
      <c r="E50" s="250"/>
      <c r="F50" s="250"/>
      <c r="G50" s="250"/>
      <c r="H50" s="250"/>
      <c r="I50" s="250"/>
      <c r="J50" s="251"/>
      <c r="Z50" s="56" t="s">
        <v>105</v>
      </c>
      <c r="AA50" s="1" t="s">
        <v>104</v>
      </c>
      <c r="AB50" s="55"/>
      <c r="AC50" s="55"/>
      <c r="AD50" s="55"/>
      <c r="AE50" s="55"/>
      <c r="AF50" s="55"/>
      <c r="AG50" s="55"/>
      <c r="AH50" s="55"/>
    </row>
    <row r="51" spans="1:34" ht="21" hidden="1" customHeight="1" x14ac:dyDescent="0.25">
      <c r="B51" s="100"/>
      <c r="C51" s="17"/>
      <c r="D51" s="17"/>
      <c r="E51" s="17"/>
      <c r="F51" s="17"/>
      <c r="G51" s="17"/>
      <c r="H51" s="17"/>
      <c r="I51" s="17"/>
      <c r="J51" s="97"/>
      <c r="Z51" s="56" t="s">
        <v>103</v>
      </c>
      <c r="AA51" s="55" t="s">
        <v>102</v>
      </c>
    </row>
    <row r="52" spans="1:34" ht="26.25" hidden="1" customHeight="1" x14ac:dyDescent="0.4">
      <c r="A52" s="19"/>
      <c r="B52" s="81" t="s">
        <v>101</v>
      </c>
      <c r="C52" s="54"/>
      <c r="D52" s="54"/>
      <c r="E52" s="54"/>
      <c r="F52" s="54"/>
      <c r="G52" s="54"/>
      <c r="H52" s="54"/>
      <c r="I52" s="54"/>
      <c r="J52" s="82"/>
      <c r="K52" s="19"/>
      <c r="L52" s="19"/>
      <c r="M52" s="19"/>
      <c r="N52" s="19"/>
      <c r="O52" s="19"/>
      <c r="P52" s="19"/>
      <c r="Q52" s="19"/>
      <c r="R52" s="19"/>
      <c r="S52" s="19"/>
      <c r="T52" s="19"/>
      <c r="U52" s="19"/>
      <c r="V52" s="19"/>
      <c r="AA52" s="55" t="s">
        <v>100</v>
      </c>
    </row>
    <row r="53" spans="1:34" ht="5.25" hidden="1" customHeight="1" x14ac:dyDescent="0.4">
      <c r="A53" s="19"/>
      <c r="B53" s="94"/>
      <c r="C53" s="54"/>
      <c r="D53" s="54"/>
      <c r="E53" s="54"/>
      <c r="F53" s="54"/>
      <c r="G53" s="54"/>
      <c r="H53" s="54"/>
      <c r="I53" s="54"/>
      <c r="J53" s="82"/>
      <c r="K53" s="19"/>
      <c r="L53" s="19"/>
      <c r="M53" s="19"/>
      <c r="N53" s="19"/>
      <c r="O53" s="19"/>
      <c r="P53" s="19"/>
      <c r="Q53" s="19"/>
      <c r="R53" s="19"/>
      <c r="S53" s="19"/>
      <c r="T53" s="19"/>
      <c r="U53" s="19"/>
      <c r="V53" s="19"/>
      <c r="AA53" s="55" t="s">
        <v>99</v>
      </c>
    </row>
    <row r="54" spans="1:34" hidden="1" x14ac:dyDescent="0.25">
      <c r="A54" s="11"/>
      <c r="B54" s="83"/>
      <c r="C54" s="6"/>
      <c r="D54" s="6"/>
      <c r="E54" s="6"/>
      <c r="F54" s="6"/>
      <c r="G54" s="6"/>
      <c r="H54" s="6"/>
      <c r="I54" s="6"/>
      <c r="J54" s="79"/>
      <c r="AA54" s="55" t="s">
        <v>98</v>
      </c>
    </row>
    <row r="55" spans="1:34" hidden="1" outlineLevel="1" x14ac:dyDescent="0.25">
      <c r="A55" s="11"/>
      <c r="B55" s="86" t="s">
        <v>97</v>
      </c>
      <c r="C55" s="6"/>
      <c r="D55" s="6"/>
      <c r="E55" s="6"/>
      <c r="F55" s="6"/>
      <c r="G55" s="6"/>
      <c r="H55" s="6"/>
      <c r="I55" s="6"/>
      <c r="J55" s="79"/>
      <c r="AA55" s="55" t="s">
        <v>96</v>
      </c>
    </row>
    <row r="56" spans="1:34" hidden="1" outlineLevel="1" x14ac:dyDescent="0.25">
      <c r="A56" s="11"/>
      <c r="B56" s="101"/>
      <c r="C56" s="6"/>
      <c r="D56" s="6"/>
      <c r="E56" s="6"/>
      <c r="F56" s="6"/>
      <c r="G56" s="6"/>
      <c r="H56" s="6"/>
      <c r="I56" s="6"/>
      <c r="J56" s="79"/>
      <c r="AA56" s="55" t="s">
        <v>95</v>
      </c>
    </row>
    <row r="57" spans="1:34" hidden="1" outlineLevel="1" x14ac:dyDescent="0.25">
      <c r="A57" s="8" t="s">
        <v>94</v>
      </c>
      <c r="B57" s="239" t="s">
        <v>93</v>
      </c>
      <c r="C57" s="240"/>
      <c r="D57" s="240"/>
      <c r="E57" s="240"/>
      <c r="F57" s="240"/>
      <c r="G57" s="240"/>
      <c r="H57" s="240"/>
      <c r="I57" s="240"/>
      <c r="J57" s="247"/>
      <c r="AA57" s="55" t="s">
        <v>92</v>
      </c>
    </row>
    <row r="58" spans="1:34" ht="63.75" hidden="1" customHeight="1" outlineLevel="1" x14ac:dyDescent="0.25">
      <c r="B58" s="244"/>
      <c r="C58" s="245"/>
      <c r="D58" s="245"/>
      <c r="E58" s="245"/>
      <c r="F58" s="245"/>
      <c r="G58" s="245"/>
      <c r="H58" s="245"/>
      <c r="I58" s="245"/>
      <c r="J58" s="246"/>
      <c r="AA58" s="55" t="s">
        <v>91</v>
      </c>
    </row>
    <row r="59" spans="1:34" hidden="1" x14ac:dyDescent="0.25">
      <c r="B59" s="100"/>
      <c r="C59" s="17"/>
      <c r="D59" s="17"/>
      <c r="E59" s="17"/>
      <c r="F59" s="17"/>
      <c r="G59" s="17"/>
      <c r="H59" s="17"/>
      <c r="I59" s="17"/>
      <c r="J59" s="97"/>
      <c r="AA59" s="1" t="s">
        <v>90</v>
      </c>
    </row>
    <row r="60" spans="1:34" hidden="1" outlineLevel="1" x14ac:dyDescent="0.25">
      <c r="A60" s="11"/>
      <c r="B60" s="86" t="s">
        <v>89</v>
      </c>
      <c r="C60" s="6"/>
      <c r="D60" s="6"/>
      <c r="E60" s="6"/>
      <c r="F60" s="6"/>
      <c r="G60" s="6"/>
      <c r="H60" s="6"/>
      <c r="I60" s="6"/>
      <c r="J60" s="79"/>
      <c r="AA60" s="55" t="s">
        <v>88</v>
      </c>
    </row>
    <row r="61" spans="1:34" hidden="1" outlineLevel="1" x14ac:dyDescent="0.25">
      <c r="A61" s="11"/>
      <c r="B61" s="101"/>
      <c r="C61" s="6"/>
      <c r="D61" s="6"/>
      <c r="E61" s="6"/>
      <c r="F61" s="6"/>
      <c r="G61" s="6"/>
      <c r="H61" s="6"/>
      <c r="I61" s="6"/>
      <c r="J61" s="79"/>
      <c r="AA61" s="55" t="s">
        <v>87</v>
      </c>
    </row>
    <row r="62" spans="1:34" hidden="1" outlineLevel="1" x14ac:dyDescent="0.25">
      <c r="A62" s="8" t="s">
        <v>86</v>
      </c>
      <c r="B62" s="239" t="s">
        <v>85</v>
      </c>
      <c r="C62" s="240"/>
      <c r="D62" s="240"/>
      <c r="E62" s="240"/>
      <c r="F62" s="240"/>
      <c r="G62" s="240"/>
      <c r="H62" s="240"/>
      <c r="I62" s="240"/>
      <c r="J62" s="247"/>
      <c r="AA62" s="55" t="s">
        <v>84</v>
      </c>
    </row>
    <row r="63" spans="1:34" ht="27" hidden="1" customHeight="1" outlineLevel="1" x14ac:dyDescent="0.25">
      <c r="A63" s="8"/>
      <c r="B63" s="244"/>
      <c r="C63" s="245"/>
      <c r="D63" s="245"/>
      <c r="E63" s="245"/>
      <c r="F63" s="245"/>
      <c r="G63" s="245"/>
      <c r="H63" s="245"/>
      <c r="I63" s="245"/>
      <c r="J63" s="246"/>
      <c r="AA63" s="1" t="s">
        <v>83</v>
      </c>
    </row>
    <row r="64" spans="1:34" hidden="1" outlineLevel="1" x14ac:dyDescent="0.25">
      <c r="A64" s="8"/>
      <c r="B64" s="101"/>
      <c r="C64" s="6"/>
      <c r="D64" s="6"/>
      <c r="E64" s="6"/>
      <c r="F64" s="6"/>
      <c r="G64" s="6"/>
      <c r="H64" s="6"/>
      <c r="I64" s="6"/>
      <c r="J64" s="79"/>
      <c r="AA64" s="55" t="s">
        <v>82</v>
      </c>
    </row>
    <row r="65" spans="1:27" s="4" customFormat="1" ht="14.45" customHeight="1" outlineLevel="1" x14ac:dyDescent="0.25">
      <c r="A65" s="8" t="s">
        <v>81</v>
      </c>
      <c r="B65" s="239" t="s">
        <v>80</v>
      </c>
      <c r="C65" s="240"/>
      <c r="D65" s="240"/>
      <c r="E65" s="240"/>
      <c r="F65" s="240"/>
      <c r="G65" s="240"/>
      <c r="H65" s="240"/>
      <c r="I65" s="240"/>
      <c r="J65" s="247"/>
      <c r="AA65" s="55" t="s">
        <v>79</v>
      </c>
    </row>
    <row r="66" spans="1:27" ht="16.5" customHeight="1" outlineLevel="1" x14ac:dyDescent="0.25">
      <c r="A66" s="8"/>
      <c r="B66" s="102"/>
      <c r="C66" s="252" t="s">
        <v>78</v>
      </c>
      <c r="D66" s="252"/>
      <c r="E66" s="252"/>
      <c r="F66" s="253" t="s">
        <v>77</v>
      </c>
      <c r="G66" s="253"/>
      <c r="H66" s="253"/>
      <c r="I66" s="253"/>
      <c r="J66" s="254"/>
    </row>
    <row r="67" spans="1:27" ht="16.5" customHeight="1" outlineLevel="1" x14ac:dyDescent="0.25">
      <c r="A67" s="8"/>
      <c r="B67" s="102"/>
      <c r="C67" s="252" t="s">
        <v>76</v>
      </c>
      <c r="D67" s="252"/>
      <c r="E67" s="252"/>
      <c r="F67" s="253" t="s">
        <v>207</v>
      </c>
      <c r="G67" s="253"/>
      <c r="H67" s="253"/>
      <c r="I67" s="253"/>
      <c r="J67" s="254"/>
    </row>
    <row r="68" spans="1:27" ht="16.5" customHeight="1" outlineLevel="1" x14ac:dyDescent="0.25">
      <c r="A68" s="8"/>
      <c r="B68" s="102"/>
      <c r="C68" s="252" t="s">
        <v>74</v>
      </c>
      <c r="D68" s="252"/>
      <c r="E68" s="252"/>
      <c r="F68" s="253" t="s">
        <v>73</v>
      </c>
      <c r="G68" s="253"/>
      <c r="H68" s="253"/>
      <c r="I68" s="253"/>
      <c r="J68" s="254"/>
    </row>
    <row r="69" spans="1:27" ht="16.5" customHeight="1" outlineLevel="1" x14ac:dyDescent="0.25">
      <c r="A69" s="8"/>
      <c r="B69" s="102"/>
      <c r="C69" s="252" t="s">
        <v>72</v>
      </c>
      <c r="D69" s="252"/>
      <c r="E69" s="252"/>
      <c r="F69" s="253" t="s">
        <v>71</v>
      </c>
      <c r="G69" s="253"/>
      <c r="H69" s="253"/>
      <c r="I69" s="253"/>
      <c r="J69" s="254"/>
    </row>
    <row r="70" spans="1:27" ht="16.5" customHeight="1" outlineLevel="1" x14ac:dyDescent="0.25">
      <c r="A70" s="8"/>
      <c r="B70" s="102"/>
      <c r="C70" s="252" t="s">
        <v>70</v>
      </c>
      <c r="D70" s="252"/>
      <c r="E70" s="252"/>
      <c r="F70" s="253" t="s">
        <v>69</v>
      </c>
      <c r="G70" s="253"/>
      <c r="H70" s="253"/>
      <c r="I70" s="253"/>
      <c r="J70" s="254"/>
    </row>
    <row r="71" spans="1:27" ht="16.5" customHeight="1" outlineLevel="1" x14ac:dyDescent="0.25">
      <c r="A71" s="8"/>
      <c r="B71" s="102"/>
      <c r="C71" s="252" t="s">
        <v>68</v>
      </c>
      <c r="D71" s="252"/>
      <c r="E71" s="252"/>
      <c r="F71" s="253" t="s">
        <v>67</v>
      </c>
      <c r="G71" s="253"/>
      <c r="H71" s="253"/>
      <c r="I71" s="253"/>
      <c r="J71" s="254"/>
    </row>
    <row r="72" spans="1:27" ht="16.5" customHeight="1" outlineLevel="1" x14ac:dyDescent="0.25">
      <c r="A72" s="8"/>
      <c r="B72" s="102"/>
      <c r="C72" s="252" t="s">
        <v>66</v>
      </c>
      <c r="D72" s="252"/>
      <c r="E72" s="252"/>
      <c r="F72" s="253" t="s">
        <v>206</v>
      </c>
      <c r="G72" s="253"/>
      <c r="H72" s="253"/>
      <c r="I72" s="253"/>
      <c r="J72" s="254"/>
    </row>
    <row r="73" spans="1:27" hidden="1" outlineLevel="1" x14ac:dyDescent="0.25">
      <c r="A73" s="8"/>
      <c r="B73" s="83"/>
      <c r="C73" s="6"/>
      <c r="D73" s="6"/>
      <c r="E73" s="6"/>
      <c r="F73" s="6"/>
      <c r="G73" s="6"/>
      <c r="H73" s="6"/>
      <c r="I73" s="6"/>
      <c r="J73" s="79"/>
    </row>
    <row r="74" spans="1:27" s="4" customFormat="1" outlineLevel="1" x14ac:dyDescent="0.25">
      <c r="A74" s="8" t="s">
        <v>64</v>
      </c>
      <c r="B74" s="237" t="s">
        <v>63</v>
      </c>
      <c r="C74" s="238"/>
      <c r="D74" s="238"/>
      <c r="E74" s="238"/>
      <c r="F74" s="238"/>
      <c r="G74" s="238"/>
      <c r="H74" s="238"/>
      <c r="I74" s="238"/>
      <c r="J74" s="255"/>
    </row>
    <row r="75" spans="1:27" ht="26.25" customHeight="1" outlineLevel="1" x14ac:dyDescent="0.25">
      <c r="A75" s="8"/>
      <c r="B75" s="244" t="s">
        <v>62</v>
      </c>
      <c r="C75" s="245"/>
      <c r="D75" s="245"/>
      <c r="E75" s="245"/>
      <c r="F75" s="245"/>
      <c r="G75" s="245"/>
      <c r="H75" s="245"/>
      <c r="I75" s="245"/>
      <c r="J75" s="246"/>
    </row>
    <row r="76" spans="1:27" hidden="1" x14ac:dyDescent="0.25">
      <c r="A76" s="11"/>
      <c r="B76" s="100"/>
      <c r="C76" s="6"/>
      <c r="D76" s="6"/>
      <c r="E76" s="6"/>
      <c r="F76" s="6"/>
      <c r="G76" s="6"/>
      <c r="H76" s="6"/>
      <c r="I76" s="6"/>
      <c r="J76" s="79"/>
    </row>
    <row r="77" spans="1:27" hidden="1" outlineLevel="1" x14ac:dyDescent="0.25">
      <c r="A77" s="11"/>
      <c r="B77" s="86" t="s">
        <v>61</v>
      </c>
      <c r="C77" s="6"/>
      <c r="D77" s="6"/>
      <c r="E77" s="6"/>
      <c r="F77" s="6"/>
      <c r="G77" s="6"/>
      <c r="H77" s="6"/>
      <c r="I77" s="6"/>
      <c r="J77" s="79"/>
    </row>
    <row r="78" spans="1:27" s="4" customFormat="1" ht="38.450000000000003" hidden="1" customHeight="1" outlineLevel="1" x14ac:dyDescent="0.25">
      <c r="A78" s="8" t="s">
        <v>60</v>
      </c>
      <c r="B78" s="239" t="s">
        <v>59</v>
      </c>
      <c r="C78" s="240"/>
      <c r="D78" s="240"/>
      <c r="E78" s="240"/>
      <c r="F78" s="240"/>
      <c r="G78" s="240"/>
      <c r="H78" s="240"/>
      <c r="I78" s="240"/>
      <c r="J78" s="247"/>
    </row>
    <row r="79" spans="1:27" ht="27.75" hidden="1" customHeight="1" outlineLevel="1" x14ac:dyDescent="0.25">
      <c r="A79" s="10"/>
      <c r="B79" s="244"/>
      <c r="C79" s="245"/>
      <c r="D79" s="245"/>
      <c r="E79" s="245"/>
      <c r="F79" s="245"/>
      <c r="G79" s="245"/>
      <c r="H79" s="245"/>
      <c r="I79" s="245"/>
      <c r="J79" s="246"/>
    </row>
    <row r="80" spans="1:27" hidden="1" collapsed="1" x14ac:dyDescent="0.25">
      <c r="A80" s="10"/>
      <c r="B80" s="102"/>
      <c r="C80" s="9"/>
      <c r="D80" s="9"/>
      <c r="E80" s="9"/>
      <c r="F80" s="9"/>
      <c r="G80" s="9"/>
      <c r="H80" s="9"/>
      <c r="I80" s="9"/>
      <c r="J80" s="103"/>
    </row>
    <row r="81" spans="1:22" ht="5.25" hidden="1" customHeight="1" x14ac:dyDescent="0.4">
      <c r="A81" s="19"/>
      <c r="B81" s="94"/>
      <c r="C81" s="54"/>
      <c r="D81" s="54"/>
      <c r="E81" s="54"/>
      <c r="F81" s="54"/>
      <c r="G81" s="54"/>
      <c r="H81" s="54"/>
      <c r="I81" s="54"/>
      <c r="J81" s="82"/>
      <c r="K81" s="19"/>
      <c r="L81" s="19"/>
      <c r="M81" s="19"/>
      <c r="N81" s="19"/>
      <c r="O81" s="19"/>
      <c r="P81" s="19"/>
      <c r="Q81" s="19"/>
      <c r="R81" s="19"/>
      <c r="S81" s="19"/>
      <c r="T81" s="19"/>
      <c r="U81" s="19"/>
      <c r="V81" s="19"/>
    </row>
    <row r="82" spans="1:22" s="3" customFormat="1" hidden="1" x14ac:dyDescent="0.25">
      <c r="B82" s="102"/>
      <c r="C82" s="9"/>
      <c r="D82" s="9"/>
      <c r="E82" s="9"/>
      <c r="F82" s="9"/>
      <c r="G82" s="9"/>
      <c r="H82" s="9"/>
      <c r="I82" s="9"/>
      <c r="J82" s="103"/>
    </row>
    <row r="83" spans="1:22" s="4" customFormat="1" x14ac:dyDescent="0.25">
      <c r="A83" s="5" t="s">
        <v>58</v>
      </c>
      <c r="B83" s="239" t="s">
        <v>57</v>
      </c>
      <c r="C83" s="240"/>
      <c r="D83" s="240"/>
      <c r="E83" s="240"/>
      <c r="F83" s="240"/>
      <c r="G83" s="240"/>
      <c r="H83" s="240"/>
      <c r="I83" s="240"/>
      <c r="J83" s="247"/>
    </row>
    <row r="84" spans="1:22" ht="30" hidden="1" customHeight="1" x14ac:dyDescent="0.25">
      <c r="A84" s="3"/>
      <c r="B84" s="244"/>
      <c r="C84" s="245"/>
      <c r="D84" s="245"/>
      <c r="E84" s="245"/>
      <c r="F84" s="245"/>
      <c r="G84" s="245"/>
      <c r="H84" s="245"/>
      <c r="I84" s="245"/>
      <c r="J84" s="246"/>
    </row>
    <row r="85" spans="1:22" hidden="1" x14ac:dyDescent="0.25">
      <c r="A85" s="3"/>
      <c r="B85" s="83"/>
      <c r="C85" s="6"/>
      <c r="D85" s="6"/>
      <c r="E85" s="6"/>
      <c r="F85" s="6"/>
      <c r="G85" s="6"/>
      <c r="H85" s="6"/>
      <c r="I85" s="6"/>
      <c r="J85" s="79"/>
    </row>
    <row r="86" spans="1:22" ht="26.25" hidden="1" x14ac:dyDescent="0.4">
      <c r="A86" s="19"/>
      <c r="B86" s="81" t="s">
        <v>56</v>
      </c>
      <c r="C86" s="54"/>
      <c r="D86" s="54"/>
      <c r="E86" s="54"/>
      <c r="F86" s="54"/>
      <c r="G86" s="54"/>
      <c r="H86" s="54"/>
      <c r="I86" s="54"/>
      <c r="J86" s="82"/>
      <c r="K86" s="19"/>
      <c r="L86" s="19"/>
      <c r="M86" s="19"/>
      <c r="N86" s="19"/>
      <c r="O86" s="19"/>
      <c r="P86" s="19"/>
      <c r="Q86" s="19"/>
      <c r="R86" s="19"/>
      <c r="S86" s="19"/>
      <c r="T86" s="19"/>
      <c r="U86" s="19"/>
      <c r="V86" s="19"/>
    </row>
    <row r="87" spans="1:22" ht="5.25" hidden="1" customHeight="1" x14ac:dyDescent="0.4">
      <c r="A87" s="19"/>
      <c r="B87" s="94"/>
      <c r="C87" s="54"/>
      <c r="D87" s="54"/>
      <c r="E87" s="54"/>
      <c r="F87" s="54"/>
      <c r="G87" s="54"/>
      <c r="H87" s="54"/>
      <c r="I87" s="54"/>
      <c r="J87" s="82"/>
      <c r="K87" s="19"/>
      <c r="L87" s="19"/>
      <c r="M87" s="19"/>
      <c r="N87" s="19"/>
      <c r="O87" s="19"/>
      <c r="P87" s="19"/>
      <c r="Q87" s="19"/>
      <c r="R87" s="19"/>
      <c r="S87" s="19"/>
      <c r="T87" s="19"/>
      <c r="U87" s="19"/>
      <c r="V87" s="19"/>
    </row>
    <row r="88" spans="1:22" s="4" customFormat="1" hidden="1" x14ac:dyDescent="0.25">
      <c r="A88" s="5" t="s">
        <v>55</v>
      </c>
      <c r="B88" s="239" t="s">
        <v>54</v>
      </c>
      <c r="C88" s="240"/>
      <c r="D88" s="240"/>
      <c r="E88" s="240"/>
      <c r="F88" s="240"/>
      <c r="G88" s="240"/>
      <c r="H88" s="240"/>
      <c r="I88" s="240"/>
      <c r="J88" s="247"/>
    </row>
    <row r="89" spans="1:22" ht="27.75" hidden="1" customHeight="1" x14ac:dyDescent="0.25">
      <c r="A89" s="2"/>
      <c r="B89" s="256" t="s">
        <v>53</v>
      </c>
      <c r="C89" s="257"/>
      <c r="D89" s="257"/>
      <c r="E89" s="257"/>
      <c r="F89" s="257"/>
      <c r="G89" s="257"/>
      <c r="H89" s="257"/>
      <c r="I89" s="257"/>
      <c r="J89" s="258"/>
    </row>
    <row r="90" spans="1:22" hidden="1" x14ac:dyDescent="0.25">
      <c r="A90" s="2"/>
      <c r="B90" s="104" t="s">
        <v>52</v>
      </c>
      <c r="C90" s="34"/>
      <c r="D90" s="34"/>
      <c r="E90" s="34"/>
      <c r="F90" s="34"/>
      <c r="G90" s="34"/>
      <c r="H90" s="34"/>
      <c r="I90" s="34"/>
      <c r="J90" s="105"/>
    </row>
    <row r="91" spans="1:22" x14ac:dyDescent="0.25">
      <c r="A91" s="2"/>
      <c r="B91" s="259" t="s">
        <v>277</v>
      </c>
      <c r="C91" s="260"/>
      <c r="D91" s="33" t="str">
        <f t="shared" ref="D91:I91" si="0">D$111</f>
        <v>FY19</v>
      </c>
      <c r="E91" s="33" t="str">
        <f t="shared" si="0"/>
        <v>FY20</v>
      </c>
      <c r="F91" s="33" t="str">
        <f t="shared" si="0"/>
        <v>FY21</v>
      </c>
      <c r="G91" s="33" t="str">
        <f t="shared" si="0"/>
        <v>FY22</v>
      </c>
      <c r="H91" s="33" t="str">
        <f t="shared" si="0"/>
        <v>FY23</v>
      </c>
      <c r="I91" s="33" t="str">
        <f t="shared" si="0"/>
        <v>FY24</v>
      </c>
      <c r="J91" s="106" t="s">
        <v>10</v>
      </c>
    </row>
    <row r="92" spans="1:22" s="169" customFormat="1" ht="15" customHeight="1" x14ac:dyDescent="0.25">
      <c r="A92" s="166"/>
      <c r="B92" s="303" t="s">
        <v>284</v>
      </c>
      <c r="C92" s="304"/>
      <c r="D92" s="167">
        <f t="shared" ref="D92:I92" si="1">(D127+D139)-SUM(D101)</f>
        <v>378805.56</v>
      </c>
      <c r="E92" s="167">
        <f t="shared" si="1"/>
        <v>390504.70499999996</v>
      </c>
      <c r="F92" s="167">
        <f t="shared" si="1"/>
        <v>400267.32262499991</v>
      </c>
      <c r="G92" s="167">
        <f t="shared" si="1"/>
        <v>410274.00569062494</v>
      </c>
      <c r="H92" s="167">
        <f t="shared" si="1"/>
        <v>420530.85583289049</v>
      </c>
      <c r="I92" s="167">
        <f t="shared" si="1"/>
        <v>431044.12722871272</v>
      </c>
      <c r="J92" s="168">
        <f>SUM(D92:I92)</f>
        <v>2431426.5763772279</v>
      </c>
    </row>
    <row r="93" spans="1:22" ht="15" hidden="1" customHeight="1" outlineLevel="1" x14ac:dyDescent="0.25">
      <c r="A93" s="2"/>
      <c r="B93" s="263" t="s">
        <v>51</v>
      </c>
      <c r="C93" s="264"/>
      <c r="D93" s="52">
        <v>0</v>
      </c>
      <c r="E93" s="52">
        <v>0</v>
      </c>
      <c r="F93" s="52">
        <v>0</v>
      </c>
      <c r="G93" s="52">
        <v>0</v>
      </c>
      <c r="H93" s="52">
        <v>0</v>
      </c>
      <c r="I93" s="52">
        <v>0</v>
      </c>
      <c r="J93" s="107">
        <f>SUM(D93:I93)</f>
        <v>0</v>
      </c>
    </row>
    <row r="94" spans="1:22" ht="15" hidden="1" customHeight="1" outlineLevel="1" x14ac:dyDescent="0.25">
      <c r="A94" s="2"/>
      <c r="B94" s="263" t="s">
        <v>50</v>
      </c>
      <c r="C94" s="264"/>
      <c r="D94" s="52">
        <v>0</v>
      </c>
      <c r="E94" s="52">
        <v>0</v>
      </c>
      <c r="F94" s="52">
        <v>0</v>
      </c>
      <c r="G94" s="52">
        <v>0</v>
      </c>
      <c r="H94" s="52">
        <v>0</v>
      </c>
      <c r="I94" s="52">
        <v>0</v>
      </c>
      <c r="J94" s="107">
        <f>SUM(D94:I94)</f>
        <v>0</v>
      </c>
    </row>
    <row r="95" spans="1:22" ht="15" hidden="1" customHeight="1" outlineLevel="1" x14ac:dyDescent="0.25">
      <c r="A95" s="2"/>
      <c r="B95" s="263" t="s">
        <v>49</v>
      </c>
      <c r="C95" s="264"/>
      <c r="D95" s="52">
        <v>0</v>
      </c>
      <c r="E95" s="52">
        <v>0</v>
      </c>
      <c r="F95" s="52">
        <v>0</v>
      </c>
      <c r="G95" s="52">
        <v>0</v>
      </c>
      <c r="H95" s="52">
        <v>0</v>
      </c>
      <c r="I95" s="52">
        <v>0</v>
      </c>
      <c r="J95" s="107">
        <f>SUM(D95:I95)</f>
        <v>0</v>
      </c>
    </row>
    <row r="96" spans="1:22" ht="15" hidden="1" customHeight="1" outlineLevel="1" x14ac:dyDescent="0.25">
      <c r="A96" s="2"/>
      <c r="B96" s="263" t="s">
        <v>48</v>
      </c>
      <c r="C96" s="264"/>
      <c r="D96" s="52">
        <v>0</v>
      </c>
      <c r="E96" s="52">
        <v>0</v>
      </c>
      <c r="F96" s="52">
        <v>0</v>
      </c>
      <c r="G96" s="52">
        <v>0</v>
      </c>
      <c r="H96" s="52">
        <v>0</v>
      </c>
      <c r="I96" s="52">
        <v>0</v>
      </c>
      <c r="J96" s="107">
        <f>SUM(D96:I96)</f>
        <v>0</v>
      </c>
    </row>
    <row r="97" spans="1:24" ht="15" customHeight="1" collapsed="1" x14ac:dyDescent="0.25">
      <c r="A97" s="2"/>
      <c r="B97" s="259" t="s">
        <v>47</v>
      </c>
      <c r="C97" s="260"/>
      <c r="D97" s="51"/>
      <c r="E97" s="51"/>
      <c r="F97" s="50"/>
      <c r="G97" s="50"/>
      <c r="H97" s="50"/>
      <c r="I97" s="50"/>
      <c r="J97" s="108"/>
    </row>
    <row r="98" spans="1:24" x14ac:dyDescent="0.25">
      <c r="A98" s="2"/>
      <c r="B98" s="265" t="s">
        <v>46</v>
      </c>
      <c r="C98" s="266"/>
      <c r="D98" s="30"/>
      <c r="E98" s="30"/>
      <c r="F98" s="30"/>
      <c r="G98" s="30"/>
      <c r="H98" s="30"/>
      <c r="I98" s="30"/>
      <c r="J98" s="107">
        <f>SUM(D98:I98)</f>
        <v>0</v>
      </c>
    </row>
    <row r="99" spans="1:24" x14ac:dyDescent="0.25">
      <c r="A99" s="2"/>
      <c r="B99" s="265" t="s">
        <v>45</v>
      </c>
      <c r="C99" s="266"/>
      <c r="D99" s="44"/>
      <c r="E99" s="30"/>
      <c r="F99" s="30"/>
      <c r="G99" s="30"/>
      <c r="H99" s="30"/>
      <c r="I99" s="30"/>
      <c r="J99" s="107">
        <f>SUM(D99:I99)</f>
        <v>0</v>
      </c>
    </row>
    <row r="100" spans="1:24" x14ac:dyDescent="0.25">
      <c r="A100" s="2"/>
      <c r="B100" s="267" t="s">
        <v>44</v>
      </c>
      <c r="C100" s="268"/>
      <c r="D100" s="49">
        <f t="shared" ref="D100:I100" si="2">0.15*D118</f>
        <v>66848.039999999994</v>
      </c>
      <c r="E100" s="49">
        <f t="shared" si="2"/>
        <v>68912.594999999987</v>
      </c>
      <c r="F100" s="49">
        <f t="shared" si="2"/>
        <v>70635.409874999983</v>
      </c>
      <c r="G100" s="49">
        <f t="shared" si="2"/>
        <v>72401.29512187498</v>
      </c>
      <c r="H100" s="49">
        <f t="shared" si="2"/>
        <v>74211.327499921841</v>
      </c>
      <c r="I100" s="49">
        <f t="shared" si="2"/>
        <v>76066.610687419889</v>
      </c>
      <c r="J100" s="107">
        <f>SUM(D100:I100)</f>
        <v>429075.27818421664</v>
      </c>
    </row>
    <row r="101" spans="1:24" x14ac:dyDescent="0.25">
      <c r="A101" s="2"/>
      <c r="B101" s="259" t="s">
        <v>43</v>
      </c>
      <c r="C101" s="260"/>
      <c r="D101" s="53">
        <f t="shared" ref="D101:I101" si="3">SUM(D98:D100)</f>
        <v>66848.039999999994</v>
      </c>
      <c r="E101" s="53">
        <f t="shared" si="3"/>
        <v>68912.594999999987</v>
      </c>
      <c r="F101" s="53">
        <f t="shared" si="3"/>
        <v>70635.409874999983</v>
      </c>
      <c r="G101" s="53">
        <f t="shared" si="3"/>
        <v>72401.29512187498</v>
      </c>
      <c r="H101" s="53">
        <f t="shared" si="3"/>
        <v>74211.327499921841</v>
      </c>
      <c r="I101" s="53">
        <f t="shared" si="3"/>
        <v>76066.610687419889</v>
      </c>
      <c r="J101" s="107">
        <f>SUM(D101:I101)</f>
        <v>429075.27818421664</v>
      </c>
    </row>
    <row r="102" spans="1:24" s="4" customFormat="1" ht="15.75" thickBot="1" x14ac:dyDescent="0.3">
      <c r="A102" s="5"/>
      <c r="B102" s="321" t="s">
        <v>42</v>
      </c>
      <c r="C102" s="322"/>
      <c r="D102" s="66">
        <f t="shared" ref="D102:J102" si="4">SUM(D92:D96)+D101</f>
        <v>445653.6</v>
      </c>
      <c r="E102" s="66">
        <f t="shared" si="4"/>
        <v>459417.29999999993</v>
      </c>
      <c r="F102" s="66">
        <f t="shared" si="4"/>
        <v>470902.73249999993</v>
      </c>
      <c r="G102" s="66">
        <f t="shared" si="4"/>
        <v>482675.30081249995</v>
      </c>
      <c r="H102" s="66">
        <f t="shared" si="4"/>
        <v>494742.18333281233</v>
      </c>
      <c r="I102" s="66">
        <f t="shared" si="4"/>
        <v>507110.73791613261</v>
      </c>
      <c r="J102" s="109">
        <f t="shared" si="4"/>
        <v>2860501.8545614444</v>
      </c>
    </row>
    <row r="103" spans="1:24" ht="15.75" hidden="1" thickTop="1" x14ac:dyDescent="0.25">
      <c r="A103" s="2"/>
      <c r="B103" s="110"/>
      <c r="C103" s="6"/>
      <c r="D103" s="6"/>
      <c r="E103" s="6"/>
      <c r="F103" s="6"/>
      <c r="G103" s="6"/>
      <c r="H103" s="6"/>
      <c r="I103" s="6"/>
      <c r="J103" s="79"/>
    </row>
    <row r="104" spans="1:24" ht="23.25" customHeight="1" thickTop="1" x14ac:dyDescent="0.25">
      <c r="A104" s="8" t="s">
        <v>36</v>
      </c>
      <c r="B104" s="273" t="s">
        <v>41</v>
      </c>
      <c r="C104" s="274"/>
      <c r="D104" s="274"/>
      <c r="E104" s="274"/>
      <c r="F104" s="274"/>
      <c r="G104" s="274"/>
      <c r="H104" s="274"/>
      <c r="I104" s="274"/>
      <c r="J104" s="275"/>
      <c r="W104" s="46" t="s">
        <v>40</v>
      </c>
      <c r="X104" s="46" t="b">
        <v>1</v>
      </c>
    </row>
    <row r="105" spans="1:24" ht="15" customHeight="1" x14ac:dyDescent="0.25">
      <c r="A105" s="2"/>
      <c r="B105" s="256" t="s">
        <v>39</v>
      </c>
      <c r="C105" s="257"/>
      <c r="D105" s="257"/>
      <c r="E105" s="257"/>
      <c r="F105" s="257"/>
      <c r="G105" s="257"/>
      <c r="H105" s="276">
        <v>367981</v>
      </c>
      <c r="I105" s="277"/>
      <c r="J105" s="97"/>
      <c r="W105" s="46" t="s">
        <v>38</v>
      </c>
      <c r="X105" s="46" t="b">
        <v>0</v>
      </c>
    </row>
    <row r="106" spans="1:24" ht="15" hidden="1" customHeight="1" x14ac:dyDescent="0.25">
      <c r="A106" s="2"/>
      <c r="B106" s="256" t="s">
        <v>37</v>
      </c>
      <c r="C106" s="257"/>
      <c r="D106" s="257"/>
      <c r="E106" s="257"/>
      <c r="F106" s="257"/>
      <c r="G106" s="257"/>
      <c r="H106" s="17"/>
      <c r="I106" s="17"/>
      <c r="J106" s="97"/>
      <c r="W106" s="46"/>
      <c r="X106" s="46"/>
    </row>
    <row r="107" spans="1:24" hidden="1" x14ac:dyDescent="0.25">
      <c r="A107" s="2"/>
      <c r="B107" s="83"/>
      <c r="C107" s="6"/>
      <c r="D107" s="6"/>
      <c r="E107" s="6"/>
      <c r="F107" s="6"/>
      <c r="G107" s="6"/>
      <c r="H107" s="6"/>
      <c r="I107" s="6"/>
      <c r="J107" s="79"/>
    </row>
    <row r="108" spans="1:24" s="4" customFormat="1" ht="15" hidden="1" customHeight="1" outlineLevel="1" x14ac:dyDescent="0.25">
      <c r="A108" s="5" t="s">
        <v>36</v>
      </c>
      <c r="B108" s="273" t="s">
        <v>35</v>
      </c>
      <c r="C108" s="274"/>
      <c r="D108" s="274"/>
      <c r="E108" s="274"/>
      <c r="F108" s="274"/>
      <c r="G108" s="274"/>
      <c r="H108" s="274"/>
      <c r="I108" s="274"/>
      <c r="J108" s="275"/>
    </row>
    <row r="109" spans="1:24" ht="30.75" hidden="1" customHeight="1" outlineLevel="1" x14ac:dyDescent="0.25">
      <c r="A109" s="2"/>
      <c r="B109" s="256" t="s">
        <v>34</v>
      </c>
      <c r="C109" s="257"/>
      <c r="D109" s="257"/>
      <c r="E109" s="257"/>
      <c r="F109" s="257"/>
      <c r="G109" s="257"/>
      <c r="H109" s="257"/>
      <c r="I109" s="257"/>
      <c r="J109" s="258"/>
    </row>
    <row r="110" spans="1:24" hidden="1" outlineLevel="1" x14ac:dyDescent="0.25">
      <c r="A110" s="2"/>
      <c r="B110" s="104" t="s">
        <v>18</v>
      </c>
      <c r="C110" s="34"/>
      <c r="D110" s="34"/>
      <c r="E110" s="34"/>
      <c r="F110" s="34"/>
      <c r="G110" s="34"/>
      <c r="H110" s="34"/>
      <c r="I110" s="34"/>
      <c r="J110" s="105"/>
    </row>
    <row r="111" spans="1:24" outlineLevel="1" x14ac:dyDescent="0.25">
      <c r="A111" s="2"/>
      <c r="B111" s="339" t="s">
        <v>33</v>
      </c>
      <c r="C111" s="340"/>
      <c r="D111" s="180" t="s">
        <v>16</v>
      </c>
      <c r="E111" s="181" t="s">
        <v>15</v>
      </c>
      <c r="F111" s="181" t="s">
        <v>14</v>
      </c>
      <c r="G111" s="181" t="s">
        <v>13</v>
      </c>
      <c r="H111" s="181" t="s">
        <v>12</v>
      </c>
      <c r="I111" s="181" t="s">
        <v>11</v>
      </c>
      <c r="J111" s="183" t="s">
        <v>10</v>
      </c>
    </row>
    <row r="112" spans="1:24" ht="15.75" outlineLevel="1" thickBot="1" x14ac:dyDescent="0.3">
      <c r="A112" s="2"/>
      <c r="B112" s="319" t="s">
        <v>32</v>
      </c>
      <c r="C112" s="320"/>
      <c r="D112" s="177"/>
      <c r="E112" s="178">
        <v>2.5000000000000001E-2</v>
      </c>
      <c r="F112" s="178">
        <v>2.5000000000000001E-2</v>
      </c>
      <c r="G112" s="178">
        <f>$F112</f>
        <v>2.5000000000000001E-2</v>
      </c>
      <c r="H112" s="178">
        <f>$F112</f>
        <v>2.5000000000000001E-2</v>
      </c>
      <c r="I112" s="178">
        <f>$F112</f>
        <v>2.5000000000000001E-2</v>
      </c>
      <c r="J112" s="179"/>
    </row>
    <row r="113" spans="1:10" outlineLevel="1" x14ac:dyDescent="0.25">
      <c r="A113" s="2"/>
      <c r="B113" s="280" t="s">
        <v>31</v>
      </c>
      <c r="C113" s="281"/>
      <c r="D113" s="170"/>
      <c r="E113" s="44"/>
      <c r="F113" s="44"/>
      <c r="G113" s="44"/>
      <c r="H113" s="44"/>
      <c r="I113" s="44"/>
      <c r="J113" s="112">
        <f>SUM(D113:I113)</f>
        <v>0</v>
      </c>
    </row>
    <row r="114" spans="1:10" ht="15.95" customHeight="1" outlineLevel="1" x14ac:dyDescent="0.25">
      <c r="A114" s="2"/>
      <c r="B114" s="282" t="s">
        <v>30</v>
      </c>
      <c r="C114" s="283"/>
      <c r="D114" s="170"/>
      <c r="E114" s="44"/>
      <c r="F114" s="44"/>
      <c r="G114" s="44"/>
      <c r="H114" s="44"/>
      <c r="I114" s="44"/>
      <c r="J114" s="112">
        <f>SUM(D114:I114)</f>
        <v>0</v>
      </c>
    </row>
    <row r="115" spans="1:10" outlineLevel="1" x14ac:dyDescent="0.25">
      <c r="A115" s="2"/>
      <c r="B115" s="280" t="s">
        <v>29</v>
      </c>
      <c r="C115" s="281"/>
      <c r="D115" s="171"/>
      <c r="E115" s="42"/>
      <c r="F115" s="41"/>
      <c r="G115" s="41"/>
      <c r="H115" s="41"/>
      <c r="I115" s="41"/>
      <c r="J115" s="113"/>
    </row>
    <row r="116" spans="1:10" outlineLevel="1" x14ac:dyDescent="0.25">
      <c r="A116" s="2"/>
      <c r="B116" s="280" t="s">
        <v>28</v>
      </c>
      <c r="C116" s="281"/>
      <c r="D116" s="172">
        <v>4529</v>
      </c>
      <c r="E116" s="40">
        <v>4555</v>
      </c>
      <c r="F116" s="39">
        <f>E116</f>
        <v>4555</v>
      </c>
      <c r="G116" s="39">
        <f>F116</f>
        <v>4555</v>
      </c>
      <c r="H116" s="39">
        <f>G116</f>
        <v>4555</v>
      </c>
      <c r="I116" s="39">
        <f>H116</f>
        <v>4555</v>
      </c>
      <c r="J116" s="114"/>
    </row>
    <row r="117" spans="1:10" outlineLevel="1" x14ac:dyDescent="0.25">
      <c r="A117" s="2"/>
      <c r="B117" s="280" t="s">
        <v>27</v>
      </c>
      <c r="C117" s="281"/>
      <c r="D117" s="170">
        <v>98.399999999999991</v>
      </c>
      <c r="E117" s="44">
        <v>100.85999999999999</v>
      </c>
      <c r="F117" s="43">
        <v>103.38149999999997</v>
      </c>
      <c r="G117" s="43">
        <v>105.96603749999997</v>
      </c>
      <c r="H117" s="43">
        <v>108.61518843749997</v>
      </c>
      <c r="I117" s="43">
        <v>111.33056814843745</v>
      </c>
      <c r="J117" s="112"/>
    </row>
    <row r="118" spans="1:10" outlineLevel="1" x14ac:dyDescent="0.25">
      <c r="A118" s="2"/>
      <c r="B118" s="280" t="s">
        <v>26</v>
      </c>
      <c r="C118" s="281"/>
      <c r="D118" s="173">
        <f t="shared" ref="D118:I118" si="5">D116*D117</f>
        <v>445653.6</v>
      </c>
      <c r="E118" s="53">
        <f t="shared" si="5"/>
        <v>459417.29999999993</v>
      </c>
      <c r="F118" s="53">
        <f t="shared" si="5"/>
        <v>470902.73249999987</v>
      </c>
      <c r="G118" s="53">
        <f t="shared" si="5"/>
        <v>482675.30081249989</v>
      </c>
      <c r="H118" s="53">
        <f t="shared" si="5"/>
        <v>494742.18333281233</v>
      </c>
      <c r="I118" s="53">
        <f t="shared" si="5"/>
        <v>507110.73791613261</v>
      </c>
      <c r="J118" s="107">
        <f>SUM(D118:I118)</f>
        <v>2860501.8545614444</v>
      </c>
    </row>
    <row r="119" spans="1:10" outlineLevel="1" x14ac:dyDescent="0.25">
      <c r="A119" s="2"/>
      <c r="B119" s="280" t="s">
        <v>25</v>
      </c>
      <c r="C119" s="281"/>
      <c r="D119" s="174"/>
      <c r="E119" s="73"/>
      <c r="F119" s="53">
        <f t="shared" ref="F119:G122" si="6">E119*(1+$G$112)</f>
        <v>0</v>
      </c>
      <c r="G119" s="53">
        <f t="shared" si="6"/>
        <v>0</v>
      </c>
      <c r="H119" s="53">
        <f>G119*(1+$H$112)</f>
        <v>0</v>
      </c>
      <c r="I119" s="53">
        <f>H119*(1+$I$112)</f>
        <v>0</v>
      </c>
      <c r="J119" s="107"/>
    </row>
    <row r="120" spans="1:10" outlineLevel="1" x14ac:dyDescent="0.25">
      <c r="A120" s="2"/>
      <c r="B120" s="280" t="s">
        <v>24</v>
      </c>
      <c r="C120" s="281"/>
      <c r="D120" s="174"/>
      <c r="E120" s="73"/>
      <c r="F120" s="53">
        <f t="shared" si="6"/>
        <v>0</v>
      </c>
      <c r="G120" s="53">
        <f t="shared" si="6"/>
        <v>0</v>
      </c>
      <c r="H120" s="53">
        <f>G120*(1+$H$112)</f>
        <v>0</v>
      </c>
      <c r="I120" s="53">
        <f>H120*(1+$I$112)</f>
        <v>0</v>
      </c>
      <c r="J120" s="107"/>
    </row>
    <row r="121" spans="1:10" outlineLevel="1" x14ac:dyDescent="0.25">
      <c r="A121" s="2"/>
      <c r="B121" s="267" t="s">
        <v>23</v>
      </c>
      <c r="C121" s="268"/>
      <c r="D121" s="174"/>
      <c r="E121" s="73"/>
      <c r="F121" s="53">
        <f t="shared" si="6"/>
        <v>0</v>
      </c>
      <c r="G121" s="53">
        <f t="shared" si="6"/>
        <v>0</v>
      </c>
      <c r="H121" s="53">
        <f>G121*(1+$H$112)</f>
        <v>0</v>
      </c>
      <c r="I121" s="53">
        <f>H121*(1+$I$112)</f>
        <v>0</v>
      </c>
      <c r="J121" s="107"/>
    </row>
    <row r="122" spans="1:10" hidden="1" outlineLevel="1" x14ac:dyDescent="0.25">
      <c r="A122" s="2"/>
      <c r="B122" s="267" t="s">
        <v>23</v>
      </c>
      <c r="C122" s="268"/>
      <c r="D122" s="174"/>
      <c r="E122" s="73"/>
      <c r="F122" s="53">
        <f t="shared" si="6"/>
        <v>0</v>
      </c>
      <c r="G122" s="53">
        <f t="shared" si="6"/>
        <v>0</v>
      </c>
      <c r="H122" s="53">
        <f>G122*(1+$H$112)</f>
        <v>0</v>
      </c>
      <c r="I122" s="53">
        <f>H122*(1+$I$112)</f>
        <v>0</v>
      </c>
      <c r="J122" s="107"/>
    </row>
    <row r="123" spans="1:10" outlineLevel="1" x14ac:dyDescent="0.25">
      <c r="A123" s="2"/>
      <c r="B123" s="280" t="s">
        <v>22</v>
      </c>
      <c r="C123" s="281"/>
      <c r="D123" s="173">
        <f t="shared" ref="D123:I123" si="7">SUM(D118:D122)</f>
        <v>445653.6</v>
      </c>
      <c r="E123" s="53">
        <f t="shared" si="7"/>
        <v>459417.29999999993</v>
      </c>
      <c r="F123" s="53">
        <f t="shared" si="7"/>
        <v>470902.73249999987</v>
      </c>
      <c r="G123" s="53">
        <f t="shared" si="7"/>
        <v>482675.30081249989</v>
      </c>
      <c r="H123" s="53">
        <f t="shared" si="7"/>
        <v>494742.18333281233</v>
      </c>
      <c r="I123" s="53">
        <f t="shared" si="7"/>
        <v>507110.73791613261</v>
      </c>
      <c r="J123" s="107">
        <f>SUM(D123:I123)</f>
        <v>2860501.8545614444</v>
      </c>
    </row>
    <row r="124" spans="1:10" ht="15" customHeight="1" outlineLevel="1" x14ac:dyDescent="0.25">
      <c r="A124" s="2"/>
      <c r="B124" s="267" t="s">
        <v>4</v>
      </c>
      <c r="C124" s="268"/>
      <c r="D124" s="174"/>
      <c r="E124" s="73"/>
      <c r="F124" s="53">
        <f t="shared" ref="F124:G126" si="8">E124*(1+$G$112)</f>
        <v>0</v>
      </c>
      <c r="G124" s="53">
        <f t="shared" si="8"/>
        <v>0</v>
      </c>
      <c r="H124" s="53">
        <f>G124*(1+$H$112)</f>
        <v>0</v>
      </c>
      <c r="I124" s="53">
        <f>H124*(1+$I$112)</f>
        <v>0</v>
      </c>
      <c r="J124" s="107">
        <f>SUM(D124:I124)</f>
        <v>0</v>
      </c>
    </row>
    <row r="125" spans="1:10" ht="15" hidden="1" customHeight="1" outlineLevel="1" x14ac:dyDescent="0.25">
      <c r="A125" s="2"/>
      <c r="B125" s="267" t="s">
        <v>4</v>
      </c>
      <c r="C125" s="268"/>
      <c r="D125" s="174"/>
      <c r="E125" s="73"/>
      <c r="F125" s="53">
        <f t="shared" si="8"/>
        <v>0</v>
      </c>
      <c r="G125" s="53">
        <f t="shared" si="8"/>
        <v>0</v>
      </c>
      <c r="H125" s="53">
        <f>G125*(1+$H$112)</f>
        <v>0</v>
      </c>
      <c r="I125" s="53">
        <f>H125*(1+$I$112)</f>
        <v>0</v>
      </c>
      <c r="J125" s="107">
        <f>SUM(D125:I125)</f>
        <v>0</v>
      </c>
    </row>
    <row r="126" spans="1:10" ht="15" hidden="1" customHeight="1" outlineLevel="1" x14ac:dyDescent="0.25">
      <c r="A126" s="2"/>
      <c r="B126" s="288" t="s">
        <v>4</v>
      </c>
      <c r="C126" s="289"/>
      <c r="D126" s="175"/>
      <c r="E126" s="74"/>
      <c r="F126" s="48">
        <f t="shared" si="8"/>
        <v>0</v>
      </c>
      <c r="G126" s="48">
        <f t="shared" si="8"/>
        <v>0</v>
      </c>
      <c r="H126" s="48">
        <f>G126*(1+$H$112)</f>
        <v>0</v>
      </c>
      <c r="I126" s="48">
        <f>H126*(1+$I$112)</f>
        <v>0</v>
      </c>
      <c r="J126" s="115">
        <f>SUM(D126:I126)</f>
        <v>0</v>
      </c>
    </row>
    <row r="127" spans="1:10" s="4" customFormat="1" outlineLevel="1" x14ac:dyDescent="0.25">
      <c r="A127" s="5"/>
      <c r="B127" s="271" t="s">
        <v>21</v>
      </c>
      <c r="C127" s="272"/>
      <c r="D127" s="176">
        <f t="shared" ref="D127:J127" si="9">D113+D114+D123+D124+D126+D125</f>
        <v>445653.6</v>
      </c>
      <c r="E127" s="75">
        <f t="shared" si="9"/>
        <v>459417.29999999993</v>
      </c>
      <c r="F127" s="75">
        <f t="shared" si="9"/>
        <v>470902.73249999987</v>
      </c>
      <c r="G127" s="75">
        <f t="shared" si="9"/>
        <v>482675.30081249989</v>
      </c>
      <c r="H127" s="75">
        <f t="shared" si="9"/>
        <v>494742.18333281233</v>
      </c>
      <c r="I127" s="75">
        <f t="shared" si="9"/>
        <v>507110.73791613261</v>
      </c>
      <c r="J127" s="116">
        <f t="shared" si="9"/>
        <v>2860501.8545614444</v>
      </c>
    </row>
    <row r="128" spans="1:10" hidden="1" outlineLevel="1" x14ac:dyDescent="0.25">
      <c r="A128" s="2"/>
      <c r="B128" s="110"/>
      <c r="C128" s="6"/>
      <c r="D128" s="6"/>
      <c r="E128" s="6"/>
      <c r="F128" s="6"/>
      <c r="G128" s="6"/>
      <c r="H128" s="6"/>
      <c r="I128" s="6"/>
      <c r="J128" s="79"/>
    </row>
    <row r="129" spans="1:10" hidden="1" x14ac:dyDescent="0.25">
      <c r="A129" s="2"/>
      <c r="B129" s="110"/>
      <c r="C129" s="6"/>
      <c r="D129" s="6"/>
      <c r="E129" s="6"/>
      <c r="F129" s="6"/>
      <c r="G129" s="6"/>
      <c r="H129" s="6"/>
      <c r="I129" s="6"/>
      <c r="J129" s="79"/>
    </row>
    <row r="130" spans="1:10" s="4" customFormat="1" ht="15" hidden="1" customHeight="1" outlineLevel="1" x14ac:dyDescent="0.25">
      <c r="A130" s="5" t="s">
        <v>20</v>
      </c>
      <c r="B130" s="273" t="s">
        <v>19</v>
      </c>
      <c r="C130" s="274"/>
      <c r="D130" s="274"/>
      <c r="E130" s="274"/>
      <c r="F130" s="274"/>
      <c r="G130" s="274"/>
      <c r="H130" s="274"/>
      <c r="I130" s="274"/>
      <c r="J130" s="275"/>
    </row>
    <row r="131" spans="1:10" hidden="1" outlineLevel="1" x14ac:dyDescent="0.25">
      <c r="A131" s="2"/>
      <c r="B131" s="104" t="s">
        <v>18</v>
      </c>
      <c r="C131" s="34"/>
      <c r="D131" s="34"/>
      <c r="E131" s="34"/>
      <c r="F131" s="34"/>
      <c r="G131" s="34"/>
      <c r="H131" s="34"/>
      <c r="I131" s="34"/>
      <c r="J131" s="105"/>
    </row>
    <row r="132" spans="1:10" hidden="1" outlineLevel="1" x14ac:dyDescent="0.25">
      <c r="A132" s="2"/>
      <c r="B132" s="278" t="s">
        <v>17</v>
      </c>
      <c r="C132" s="279"/>
      <c r="D132" s="33" t="s">
        <v>16</v>
      </c>
      <c r="E132" s="32" t="s">
        <v>15</v>
      </c>
      <c r="F132" s="32" t="s">
        <v>14</v>
      </c>
      <c r="G132" s="32" t="s">
        <v>13</v>
      </c>
      <c r="H132" s="32" t="s">
        <v>12</v>
      </c>
      <c r="I132" s="32" t="s">
        <v>11</v>
      </c>
      <c r="J132" s="117" t="s">
        <v>10</v>
      </c>
    </row>
    <row r="133" spans="1:10" hidden="1" outlineLevel="1" x14ac:dyDescent="0.25">
      <c r="A133" s="2"/>
      <c r="B133" s="284" t="s">
        <v>9</v>
      </c>
      <c r="C133" s="285"/>
      <c r="D133" s="30"/>
      <c r="E133" s="30"/>
      <c r="F133" s="30"/>
      <c r="G133" s="30"/>
      <c r="H133" s="30"/>
      <c r="I133" s="30"/>
      <c r="J133" s="118">
        <f t="shared" ref="J133:J138" si="10">SUM(D133:I133)</f>
        <v>0</v>
      </c>
    </row>
    <row r="134" spans="1:10" hidden="1" outlineLevel="1" x14ac:dyDescent="0.25">
      <c r="A134" s="2"/>
      <c r="B134" s="284" t="s">
        <v>8</v>
      </c>
      <c r="C134" s="285"/>
      <c r="D134" s="30"/>
      <c r="E134" s="30"/>
      <c r="F134" s="30"/>
      <c r="G134" s="30"/>
      <c r="H134" s="30"/>
      <c r="I134" s="30"/>
      <c r="J134" s="118">
        <f t="shared" si="10"/>
        <v>0</v>
      </c>
    </row>
    <row r="135" spans="1:10" hidden="1" outlineLevel="1" x14ac:dyDescent="0.25">
      <c r="A135" s="2"/>
      <c r="B135" s="284" t="s">
        <v>7</v>
      </c>
      <c r="C135" s="285"/>
      <c r="D135" s="30"/>
      <c r="E135" s="30"/>
      <c r="F135" s="30"/>
      <c r="G135" s="30"/>
      <c r="H135" s="30"/>
      <c r="I135" s="30"/>
      <c r="J135" s="118">
        <f t="shared" si="10"/>
        <v>0</v>
      </c>
    </row>
    <row r="136" spans="1:10" hidden="1" outlineLevel="1" x14ac:dyDescent="0.25">
      <c r="A136" s="2"/>
      <c r="B136" s="284" t="s">
        <v>6</v>
      </c>
      <c r="C136" s="285"/>
      <c r="D136" s="30"/>
      <c r="E136" s="30"/>
      <c r="F136" s="30"/>
      <c r="G136" s="30"/>
      <c r="H136" s="30"/>
      <c r="I136" s="30"/>
      <c r="J136" s="118">
        <f t="shared" si="10"/>
        <v>0</v>
      </c>
    </row>
    <row r="137" spans="1:10" hidden="1" outlineLevel="1" x14ac:dyDescent="0.25">
      <c r="A137" s="2"/>
      <c r="B137" s="284" t="s">
        <v>5</v>
      </c>
      <c r="C137" s="285"/>
      <c r="D137" s="30"/>
      <c r="E137" s="30"/>
      <c r="F137" s="30"/>
      <c r="G137" s="30"/>
      <c r="H137" s="30"/>
      <c r="I137" s="30"/>
      <c r="J137" s="118">
        <f t="shared" si="10"/>
        <v>0</v>
      </c>
    </row>
    <row r="138" spans="1:10" hidden="1" outlineLevel="1" x14ac:dyDescent="0.25">
      <c r="A138" s="2"/>
      <c r="B138" s="267" t="s">
        <v>4</v>
      </c>
      <c r="C138" s="268"/>
      <c r="D138" s="30"/>
      <c r="E138" s="30"/>
      <c r="F138" s="30"/>
      <c r="G138" s="30"/>
      <c r="H138" s="30"/>
      <c r="I138" s="30"/>
      <c r="J138" s="118">
        <f t="shared" si="10"/>
        <v>0</v>
      </c>
    </row>
    <row r="139" spans="1:10" s="4" customFormat="1" ht="15.75" hidden="1" outlineLevel="1" thickBot="1" x14ac:dyDescent="0.3">
      <c r="A139" s="5"/>
      <c r="B139" s="286" t="s">
        <v>3</v>
      </c>
      <c r="C139" s="287"/>
      <c r="D139" s="29">
        <f t="shared" ref="D139:J139" si="11">SUM(D133:D138)</f>
        <v>0</v>
      </c>
      <c r="E139" s="29">
        <f t="shared" si="11"/>
        <v>0</v>
      </c>
      <c r="F139" s="29">
        <f t="shared" si="11"/>
        <v>0</v>
      </c>
      <c r="G139" s="29">
        <f t="shared" si="11"/>
        <v>0</v>
      </c>
      <c r="H139" s="29">
        <f t="shared" si="11"/>
        <v>0</v>
      </c>
      <c r="I139" s="29">
        <f t="shared" si="11"/>
        <v>0</v>
      </c>
      <c r="J139" s="119">
        <f t="shared" si="11"/>
        <v>0</v>
      </c>
    </row>
    <row r="140" spans="1:10" hidden="1" outlineLevel="1" x14ac:dyDescent="0.25">
      <c r="A140" s="2"/>
      <c r="B140" s="110"/>
      <c r="C140" s="6"/>
      <c r="D140" s="6"/>
      <c r="E140" s="6"/>
      <c r="F140" s="6"/>
      <c r="G140" s="6"/>
      <c r="H140" s="6"/>
      <c r="I140" s="6"/>
      <c r="J140" s="79"/>
    </row>
    <row r="141" spans="1:10" hidden="1" collapsed="1" x14ac:dyDescent="0.25">
      <c r="A141" s="2"/>
      <c r="B141" s="110"/>
      <c r="C141" s="6"/>
      <c r="D141" s="6"/>
      <c r="E141" s="6"/>
      <c r="F141" s="6"/>
      <c r="G141" s="6"/>
      <c r="H141" s="6"/>
      <c r="I141" s="6"/>
      <c r="J141" s="79"/>
    </row>
    <row r="142" spans="1:10" hidden="1" x14ac:dyDescent="0.25">
      <c r="A142" s="2"/>
      <c r="B142" s="120" t="s">
        <v>2</v>
      </c>
      <c r="C142" s="6"/>
      <c r="D142" s="6"/>
      <c r="E142" s="6"/>
      <c r="F142" s="6"/>
      <c r="G142" s="6"/>
      <c r="H142" s="6"/>
      <c r="I142" s="6"/>
      <c r="J142" s="79"/>
    </row>
    <row r="143" spans="1:10" hidden="1" x14ac:dyDescent="0.25">
      <c r="A143" s="2"/>
      <c r="B143" s="83"/>
      <c r="C143" s="6"/>
      <c r="D143" s="6"/>
      <c r="E143" s="6"/>
      <c r="F143" s="6"/>
      <c r="G143" s="6"/>
      <c r="H143" s="6"/>
      <c r="I143" s="6"/>
      <c r="J143" s="79"/>
    </row>
    <row r="144" spans="1:10" s="4" customFormat="1" x14ac:dyDescent="0.25">
      <c r="A144" s="5" t="s">
        <v>1</v>
      </c>
      <c r="B144" s="121" t="s">
        <v>0</v>
      </c>
      <c r="C144" s="28"/>
      <c r="D144" s="28"/>
      <c r="E144" s="28"/>
      <c r="F144" s="28"/>
      <c r="G144" s="28"/>
      <c r="H144" s="28"/>
      <c r="I144" s="28"/>
      <c r="J144" s="122"/>
    </row>
    <row r="145" spans="1:10" s="26" customFormat="1" ht="16.5" customHeight="1" x14ac:dyDescent="0.25">
      <c r="A145" s="27"/>
      <c r="B145" s="123" t="s">
        <v>271</v>
      </c>
      <c r="C145" s="24" t="s">
        <v>285</v>
      </c>
      <c r="D145" s="25">
        <v>253</v>
      </c>
      <c r="E145" s="25">
        <v>253</v>
      </c>
      <c r="F145" s="24"/>
      <c r="G145" s="24"/>
      <c r="H145" s="24"/>
      <c r="I145" s="24"/>
      <c r="J145" s="124"/>
    </row>
    <row r="146" spans="1:10" ht="16.5" customHeight="1" x14ac:dyDescent="0.25">
      <c r="A146" s="2"/>
      <c r="B146" s="123"/>
      <c r="C146" s="24" t="s">
        <v>274</v>
      </c>
      <c r="D146" s="25">
        <v>53</v>
      </c>
      <c r="E146" s="25">
        <v>53</v>
      </c>
      <c r="F146" s="6"/>
      <c r="G146" s="6"/>
      <c r="H146" s="6"/>
      <c r="I146" s="6"/>
      <c r="J146" s="125"/>
    </row>
    <row r="147" spans="1:10" ht="16.5" customHeight="1" x14ac:dyDescent="0.25">
      <c r="A147" s="2"/>
      <c r="B147" s="123"/>
      <c r="C147" s="24" t="s">
        <v>286</v>
      </c>
      <c r="D147" s="23">
        <v>59</v>
      </c>
      <c r="E147" s="23">
        <v>59</v>
      </c>
      <c r="F147" s="6"/>
      <c r="G147" s="6"/>
      <c r="H147" s="6"/>
      <c r="I147" s="6"/>
      <c r="J147" s="125"/>
    </row>
    <row r="148" spans="1:10" ht="16.5" customHeight="1" thickBot="1" x14ac:dyDescent="0.3">
      <c r="A148" s="2"/>
      <c r="B148" s="126"/>
      <c r="C148" s="127" t="s">
        <v>10</v>
      </c>
      <c r="D148" s="128">
        <f>SUM(D145:D147)</f>
        <v>365</v>
      </c>
      <c r="E148" s="128">
        <f>SUM(E145:E147)</f>
        <v>365</v>
      </c>
      <c r="F148" s="129"/>
      <c r="G148" s="127"/>
      <c r="H148" s="127"/>
      <c r="I148" s="127"/>
      <c r="J148" s="130"/>
    </row>
    <row r="149" spans="1:10" x14ac:dyDescent="0.25">
      <c r="A149" s="2"/>
      <c r="B149" s="2"/>
      <c r="C149" s="2"/>
      <c r="D149" s="2"/>
      <c r="E149" s="2"/>
      <c r="F149" s="2"/>
      <c r="G149" s="2"/>
      <c r="H149" s="2"/>
      <c r="I149" s="2"/>
      <c r="J149" s="2"/>
    </row>
    <row r="150" spans="1:10" x14ac:dyDescent="0.25">
      <c r="A150" s="3"/>
      <c r="B150" s="2"/>
      <c r="C150" s="2"/>
      <c r="D150" s="2"/>
      <c r="E150" s="2"/>
      <c r="F150" s="2"/>
      <c r="G150" s="2"/>
      <c r="H150" s="2"/>
      <c r="I150" s="2"/>
      <c r="J150" s="2"/>
    </row>
    <row r="151" spans="1:10" x14ac:dyDescent="0.25">
      <c r="B151" s="2"/>
      <c r="C151" s="2"/>
      <c r="D151" s="2"/>
      <c r="E151" s="2"/>
      <c r="F151" s="2"/>
      <c r="G151" s="2"/>
      <c r="H151" s="2"/>
      <c r="I151" s="2"/>
      <c r="J151" s="2"/>
    </row>
    <row r="152" spans="1:10" x14ac:dyDescent="0.25">
      <c r="B152" s="2"/>
      <c r="C152" s="2"/>
      <c r="D152" s="2"/>
      <c r="E152" s="2"/>
      <c r="F152" s="2"/>
      <c r="G152" s="2"/>
      <c r="H152" s="2"/>
      <c r="I152" s="2"/>
      <c r="J152" s="2"/>
    </row>
    <row r="153" spans="1:10" x14ac:dyDescent="0.25">
      <c r="B153" s="2"/>
      <c r="C153" s="2"/>
      <c r="D153" s="2"/>
      <c r="E153" s="2"/>
      <c r="F153" s="2"/>
      <c r="G153" s="2"/>
      <c r="H153" s="2"/>
      <c r="I153" s="2"/>
      <c r="J153" s="2"/>
    </row>
    <row r="154" spans="1:10" x14ac:dyDescent="0.25">
      <c r="B154" s="22"/>
      <c r="C154" s="22"/>
      <c r="D154" s="22"/>
      <c r="E154" s="22"/>
      <c r="F154" s="22"/>
      <c r="G154" s="22"/>
      <c r="H154" s="22"/>
      <c r="I154" s="22"/>
      <c r="J154" s="22"/>
    </row>
    <row r="155" spans="1:10" x14ac:dyDescent="0.25">
      <c r="B155" s="22"/>
      <c r="C155" s="22"/>
      <c r="D155" s="22"/>
      <c r="E155" s="22"/>
      <c r="F155" s="22"/>
      <c r="G155" s="22"/>
      <c r="H155" s="22"/>
      <c r="I155" s="22"/>
      <c r="J155" s="22"/>
    </row>
    <row r="156" spans="1:10" x14ac:dyDescent="0.25">
      <c r="B156" s="22"/>
      <c r="C156" s="22"/>
      <c r="D156" s="22"/>
      <c r="E156" s="22"/>
      <c r="F156" s="22"/>
      <c r="G156" s="22"/>
      <c r="H156" s="22"/>
      <c r="I156" s="22"/>
      <c r="J156" s="22"/>
    </row>
    <row r="157" spans="1:10" x14ac:dyDescent="0.25">
      <c r="B157" s="22"/>
      <c r="C157" s="22"/>
      <c r="D157" s="22"/>
      <c r="E157" s="22"/>
      <c r="F157" s="22"/>
      <c r="G157" s="22"/>
      <c r="H157" s="22"/>
      <c r="I157" s="22"/>
      <c r="J157" s="22"/>
    </row>
    <row r="158" spans="1:10" x14ac:dyDescent="0.25">
      <c r="B158" s="22"/>
      <c r="C158" s="22"/>
      <c r="D158" s="22"/>
      <c r="E158" s="22"/>
      <c r="F158" s="22"/>
      <c r="G158" s="22"/>
      <c r="H158" s="22"/>
      <c r="I158" s="22"/>
      <c r="J158" s="22"/>
    </row>
    <row r="159" spans="1:10" x14ac:dyDescent="0.25">
      <c r="B159" s="22"/>
      <c r="C159" s="22"/>
      <c r="D159" s="22"/>
      <c r="E159" s="22"/>
      <c r="F159" s="22"/>
      <c r="G159" s="22"/>
      <c r="H159" s="22"/>
      <c r="I159" s="22"/>
      <c r="J159" s="22"/>
    </row>
    <row r="160" spans="1:10" x14ac:dyDescent="0.25">
      <c r="B160" s="22"/>
      <c r="C160" s="22"/>
      <c r="D160" s="22"/>
      <c r="E160" s="22"/>
      <c r="F160" s="22"/>
      <c r="G160" s="22"/>
      <c r="H160" s="22"/>
      <c r="I160" s="22"/>
      <c r="J160" s="22"/>
    </row>
    <row r="161" spans="2:10" x14ac:dyDescent="0.25">
      <c r="B161" s="22"/>
      <c r="C161" s="22"/>
      <c r="D161" s="22"/>
      <c r="E161" s="22"/>
      <c r="F161" s="22"/>
      <c r="G161" s="22"/>
      <c r="H161" s="22"/>
      <c r="I161" s="22"/>
      <c r="J161" s="22"/>
    </row>
    <row r="162" spans="2:10" x14ac:dyDescent="0.25">
      <c r="B162" s="22"/>
      <c r="C162" s="22"/>
      <c r="D162" s="22"/>
      <c r="E162" s="22"/>
      <c r="F162" s="22"/>
      <c r="G162" s="22"/>
      <c r="H162" s="22"/>
      <c r="I162" s="22"/>
      <c r="J162" s="22"/>
    </row>
    <row r="163" spans="2:10" x14ac:dyDescent="0.25">
      <c r="B163" s="22"/>
      <c r="C163" s="22"/>
      <c r="D163" s="22"/>
      <c r="E163" s="22"/>
      <c r="F163" s="22"/>
      <c r="G163" s="22"/>
      <c r="H163" s="22"/>
      <c r="I163" s="22"/>
      <c r="J163" s="22"/>
    </row>
    <row r="164" spans="2:10" x14ac:dyDescent="0.25">
      <c r="B164" s="22"/>
      <c r="C164" s="22"/>
      <c r="D164" s="22"/>
      <c r="E164" s="22"/>
      <c r="F164" s="22"/>
      <c r="G164" s="22"/>
      <c r="H164" s="22"/>
      <c r="I164" s="22"/>
      <c r="J164" s="22"/>
    </row>
    <row r="165" spans="2:10" x14ac:dyDescent="0.25">
      <c r="B165" s="22"/>
      <c r="C165" s="22"/>
      <c r="D165" s="22"/>
      <c r="E165" s="22"/>
      <c r="F165" s="22"/>
      <c r="G165" s="22"/>
      <c r="H165" s="22"/>
      <c r="I165" s="22"/>
      <c r="J165" s="22"/>
    </row>
    <row r="166" spans="2:10" x14ac:dyDescent="0.25">
      <c r="B166" s="22"/>
      <c r="C166" s="22"/>
      <c r="D166" s="22"/>
      <c r="E166" s="22"/>
      <c r="F166" s="22"/>
      <c r="G166" s="22"/>
      <c r="H166" s="22"/>
      <c r="I166" s="22"/>
      <c r="J166" s="22"/>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9" name="Range7"/>
    <protectedRange sqref="D133:I138" name="Range5"/>
    <protectedRange sqref="D113:I114" name="Range1"/>
    <protectedRange sqref="D116:E117" name="Range2"/>
    <protectedRange sqref="D119:E120" name="Range3"/>
    <protectedRange sqref="B121:E122" name="Range4"/>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 sqref="B145:J145" name="Range6_1"/>
  </protectedRanges>
  <mergeCells count="116">
    <mergeCell ref="B109:J109"/>
    <mergeCell ref="B92:C92"/>
    <mergeCell ref="B111:C111"/>
    <mergeCell ref="B63:J63"/>
    <mergeCell ref="B104:J104"/>
    <mergeCell ref="B105:G105"/>
    <mergeCell ref="H105:I105"/>
    <mergeCell ref="B139:C139"/>
    <mergeCell ref="B8:J8"/>
    <mergeCell ref="B98:C98"/>
    <mergeCell ref="B115:C115"/>
    <mergeCell ref="B116:C116"/>
    <mergeCell ref="B117:C117"/>
    <mergeCell ref="B118:C118"/>
    <mergeCell ref="B136:C136"/>
    <mergeCell ref="B137:C137"/>
    <mergeCell ref="B134:C134"/>
    <mergeCell ref="B120:C120"/>
    <mergeCell ref="B121:C121"/>
    <mergeCell ref="B122:C122"/>
    <mergeCell ref="B123:C123"/>
    <mergeCell ref="B124:C124"/>
    <mergeCell ref="B135:C135"/>
    <mergeCell ref="B133:C133"/>
    <mergeCell ref="B138:C138"/>
    <mergeCell ref="I13:J13"/>
    <mergeCell ref="B44:J44"/>
    <mergeCell ref="B45:J45"/>
    <mergeCell ref="B37:J37"/>
    <mergeCell ref="D13:E13"/>
    <mergeCell ref="B22:C22"/>
    <mergeCell ref="B57:J57"/>
    <mergeCell ref="B58:J58"/>
    <mergeCell ref="B36:G36"/>
    <mergeCell ref="F14:H15"/>
    <mergeCell ref="B40:J40"/>
    <mergeCell ref="B65:J65"/>
    <mergeCell ref="G22:J22"/>
    <mergeCell ref="D22:F22"/>
    <mergeCell ref="B38:J38"/>
    <mergeCell ref="F13:H13"/>
    <mergeCell ref="B13:C13"/>
    <mergeCell ref="B16:C16"/>
    <mergeCell ref="B119:C119"/>
    <mergeCell ref="B89:J89"/>
    <mergeCell ref="C69:E69"/>
    <mergeCell ref="C68:E68"/>
    <mergeCell ref="C67:E67"/>
    <mergeCell ref="B132:C132"/>
    <mergeCell ref="B96:C96"/>
    <mergeCell ref="B93:C93"/>
    <mergeCell ref="B94:C94"/>
    <mergeCell ref="B95:C95"/>
    <mergeCell ref="B114:C114"/>
    <mergeCell ref="B113:C113"/>
    <mergeCell ref="B112:C112"/>
    <mergeCell ref="B14:C15"/>
    <mergeCell ref="B42:J42"/>
    <mergeCell ref="B43:J43"/>
    <mergeCell ref="B125:C125"/>
    <mergeCell ref="B47:J47"/>
    <mergeCell ref="B74:J74"/>
    <mergeCell ref="B75:J75"/>
    <mergeCell ref="B91:C91"/>
    <mergeCell ref="B17:J17"/>
    <mergeCell ref="B48:C48"/>
    <mergeCell ref="B49:C49"/>
    <mergeCell ref="B50:C50"/>
    <mergeCell ref="D50:J50"/>
    <mergeCell ref="D48:J48"/>
    <mergeCell ref="D49:J49"/>
    <mergeCell ref="B29:D29"/>
    <mergeCell ref="B108:J108"/>
    <mergeCell ref="B130:J130"/>
    <mergeCell ref="B102:C102"/>
    <mergeCell ref="B11:C12"/>
    <mergeCell ref="D11:E12"/>
    <mergeCell ref="B2:C2"/>
    <mergeCell ref="B1:C1"/>
    <mergeCell ref="D3:H3"/>
    <mergeCell ref="I2:J4"/>
    <mergeCell ref="B62:J62"/>
    <mergeCell ref="B106:G106"/>
    <mergeCell ref="D2:H2"/>
    <mergeCell ref="D1:H1"/>
    <mergeCell ref="D4:H4"/>
    <mergeCell ref="B10:C10"/>
    <mergeCell ref="D10:E10"/>
    <mergeCell ref="F10:H10"/>
    <mergeCell ref="I10:J10"/>
    <mergeCell ref="F11:H11"/>
    <mergeCell ref="B126:C126"/>
    <mergeCell ref="B127:C127"/>
    <mergeCell ref="D14:E15"/>
    <mergeCell ref="D16:J16"/>
    <mergeCell ref="F12:H12"/>
    <mergeCell ref="B101:C101"/>
    <mergeCell ref="B100:C100"/>
    <mergeCell ref="B99:C99"/>
    <mergeCell ref="C66:E66"/>
    <mergeCell ref="B79:J79"/>
    <mergeCell ref="B97:C97"/>
    <mergeCell ref="B78:J78"/>
    <mergeCell ref="B88:J88"/>
    <mergeCell ref="F66:J66"/>
    <mergeCell ref="F67:J67"/>
    <mergeCell ref="F68:J68"/>
    <mergeCell ref="F69:J69"/>
    <mergeCell ref="B84:J84"/>
    <mergeCell ref="B83:J83"/>
    <mergeCell ref="F71:J71"/>
    <mergeCell ref="F72:J72"/>
    <mergeCell ref="C72:E72"/>
    <mergeCell ref="C71:E71"/>
    <mergeCell ref="C70:E70"/>
    <mergeCell ref="F70:J70"/>
  </mergeCells>
  <dataValidations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58" orientation="portrait" r:id="rId1"/>
  <headerFooter>
    <oddHeader>&amp;L&amp;"-,Regular"&amp;11&amp;K000000FY 2019 Durham Workplan&amp;"-,Italic"&amp;10&amp;K00-046
&amp;R&amp;"-,Regular"&amp;A</oddHeader>
    <oddFooter>&amp;C&amp;"-,Regular"Transit Services - GoDurham &amp;P&amp;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6</xdr:col>
                    <xdr:colOff>1076325</xdr:colOff>
                    <xdr:row>34</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495300</xdr:colOff>
                    <xdr:row>34</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4</xdr:col>
                    <xdr:colOff>314325</xdr:colOff>
                    <xdr:row>22</xdr:row>
                    <xdr:rowOff>9525</xdr:rowOff>
                  </from>
                  <to>
                    <xdr:col>5</xdr:col>
                    <xdr:colOff>1019175</xdr:colOff>
                    <xdr:row>33</xdr:row>
                    <xdr:rowOff>190500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1209675</xdr:colOff>
                    <xdr:row>22</xdr:row>
                    <xdr:rowOff>9525</xdr:rowOff>
                  </from>
                  <to>
                    <xdr:col>7</xdr:col>
                    <xdr:colOff>571500</xdr:colOff>
                    <xdr:row>33</xdr:row>
                    <xdr:rowOff>190500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7</xdr:col>
                    <xdr:colOff>781050</xdr:colOff>
                    <xdr:row>22</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2</xdr:col>
                    <xdr:colOff>1009650</xdr:colOff>
                    <xdr:row>16</xdr:row>
                    <xdr:rowOff>219075</xdr:rowOff>
                  </from>
                  <to>
                    <xdr:col>3</xdr:col>
                    <xdr:colOff>781050</xdr:colOff>
                    <xdr:row>16</xdr:row>
                    <xdr:rowOff>219075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xdr:col>
                    <xdr:colOff>1009650</xdr:colOff>
                    <xdr:row>16</xdr:row>
                    <xdr:rowOff>219075</xdr:rowOff>
                  </from>
                  <to>
                    <xdr:col>3</xdr:col>
                    <xdr:colOff>771525</xdr:colOff>
                    <xdr:row>16</xdr:row>
                    <xdr:rowOff>219075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2</xdr:col>
                    <xdr:colOff>1009650</xdr:colOff>
                    <xdr:row>16</xdr:row>
                    <xdr:rowOff>219075</xdr:rowOff>
                  </from>
                  <to>
                    <xdr:col>3</xdr:col>
                    <xdr:colOff>781050</xdr:colOff>
                    <xdr:row>16</xdr:row>
                    <xdr:rowOff>219075</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3</xdr:col>
                    <xdr:colOff>857250</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5</xdr:col>
                    <xdr:colOff>19050</xdr:colOff>
                    <xdr:row>16</xdr:row>
                    <xdr:rowOff>219075</xdr:rowOff>
                  </from>
                  <to>
                    <xdr:col>5</xdr:col>
                    <xdr:colOff>990600</xdr:colOff>
                    <xdr:row>16</xdr:row>
                    <xdr:rowOff>219075</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2</xdr:col>
                    <xdr:colOff>1009650</xdr:colOff>
                    <xdr:row>16</xdr:row>
                    <xdr:rowOff>219075</xdr:rowOff>
                  </from>
                  <to>
                    <xdr:col>3</xdr:col>
                    <xdr:colOff>781050</xdr:colOff>
                    <xdr:row>16</xdr:row>
                    <xdr:rowOff>219075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5</xdr:col>
                    <xdr:colOff>28575</xdr:colOff>
                    <xdr:row>16</xdr:row>
                    <xdr:rowOff>219075</xdr:rowOff>
                  </from>
                  <to>
                    <xdr:col>5</xdr:col>
                    <xdr:colOff>990600</xdr:colOff>
                    <xdr:row>16</xdr:row>
                    <xdr:rowOff>219075</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5</xdr:col>
                    <xdr:colOff>19050</xdr:colOff>
                    <xdr:row>16</xdr:row>
                    <xdr:rowOff>219075</xdr:rowOff>
                  </from>
                  <to>
                    <xdr:col>5</xdr:col>
                    <xdr:colOff>981075</xdr:colOff>
                    <xdr:row>16</xdr:row>
                    <xdr:rowOff>219075</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xdr:col>
                    <xdr:colOff>866775</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866775</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857250</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7</xdr:col>
                    <xdr:colOff>1276350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6</xdr:col>
                    <xdr:colOff>762000</xdr:colOff>
                    <xdr:row>103</xdr:row>
                    <xdr:rowOff>9525</xdr:rowOff>
                  </from>
                  <to>
                    <xdr:col>7</xdr:col>
                    <xdr:colOff>990600</xdr:colOff>
                    <xdr:row>103</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6"/>
  <sheetViews>
    <sheetView topLeftCell="B1" zoomScale="85" zoomScaleNormal="85" zoomScaleSheetLayoutView="90" workbookViewId="0">
      <selection activeCell="J11" sqref="J11"/>
    </sheetView>
  </sheetViews>
  <sheetFormatPr defaultColWidth="8.625" defaultRowHeight="15" outlineLevelRow="1" outlineLevelCol="1" x14ac:dyDescent="0.25"/>
  <cols>
    <col min="1" max="1" width="7.875" style="1" hidden="1" customWidth="1"/>
    <col min="2" max="3" width="15.625" style="1" customWidth="1"/>
    <col min="4" max="9" width="17.625" style="1" customWidth="1"/>
    <col min="10" max="10" width="21.125" style="1" customWidth="1"/>
    <col min="11" max="11" width="3.875" style="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x14ac:dyDescent="0.3">
      <c r="A1" s="3"/>
      <c r="B1" s="327" t="s">
        <v>288</v>
      </c>
      <c r="C1" s="328"/>
      <c r="D1" s="332" t="s">
        <v>205</v>
      </c>
      <c r="E1" s="333"/>
      <c r="F1" s="333"/>
      <c r="G1" s="333"/>
      <c r="H1" s="334"/>
      <c r="I1" s="158" t="s">
        <v>204</v>
      </c>
      <c r="J1" s="76">
        <v>43282</v>
      </c>
      <c r="W1" s="1" t="s">
        <v>203</v>
      </c>
    </row>
    <row r="2" spans="1:29" ht="18.75" customHeight="1" x14ac:dyDescent="0.3">
      <c r="A2" s="3"/>
      <c r="B2" s="326" t="str">
        <f>CONCATENATE(C3,C4,"_",C5,C6)</f>
        <v>18DCI_TS3</v>
      </c>
      <c r="C2" s="196"/>
      <c r="D2" s="329" t="s">
        <v>281</v>
      </c>
      <c r="E2" s="330"/>
      <c r="F2" s="330"/>
      <c r="G2" s="330"/>
      <c r="H2" s="331"/>
      <c r="I2" s="290" t="s">
        <v>197</v>
      </c>
      <c r="J2" s="291"/>
      <c r="W2" s="1" t="s">
        <v>202</v>
      </c>
      <c r="X2" s="56" t="s">
        <v>201</v>
      </c>
      <c r="Y2" s="1" t="s">
        <v>200</v>
      </c>
      <c r="Z2" s="1" t="s">
        <v>199</v>
      </c>
      <c r="AA2" s="1" t="s">
        <v>198</v>
      </c>
      <c r="AC2" s="1" t="s">
        <v>197</v>
      </c>
    </row>
    <row r="3" spans="1:29" ht="17.25" customHeight="1" x14ac:dyDescent="0.3">
      <c r="A3" s="3"/>
      <c r="B3" s="77" t="s">
        <v>196</v>
      </c>
      <c r="C3" s="67">
        <v>18</v>
      </c>
      <c r="D3" s="329" t="s">
        <v>271</v>
      </c>
      <c r="E3" s="330"/>
      <c r="F3" s="330"/>
      <c r="G3" s="330"/>
      <c r="H3" s="331"/>
      <c r="I3" s="211"/>
      <c r="J3" s="292"/>
      <c r="X3" s="56">
        <v>16</v>
      </c>
      <c r="Y3" s="56" t="s">
        <v>194</v>
      </c>
      <c r="Z3" s="56" t="s">
        <v>121</v>
      </c>
      <c r="AA3" s="61">
        <v>1</v>
      </c>
      <c r="AC3" s="1" t="s">
        <v>193</v>
      </c>
    </row>
    <row r="4" spans="1:29" ht="17.25" x14ac:dyDescent="0.3">
      <c r="A4" s="3"/>
      <c r="B4" s="78" t="s">
        <v>192</v>
      </c>
      <c r="C4" s="163" t="s">
        <v>191</v>
      </c>
      <c r="D4" s="335" t="s">
        <v>271</v>
      </c>
      <c r="E4" s="336"/>
      <c r="F4" s="336"/>
      <c r="G4" s="336"/>
      <c r="H4" s="337"/>
      <c r="I4" s="293"/>
      <c r="J4" s="294"/>
      <c r="X4" s="56">
        <v>17</v>
      </c>
      <c r="Y4" s="56" t="s">
        <v>191</v>
      </c>
      <c r="Z4" s="56" t="s">
        <v>117</v>
      </c>
      <c r="AA4" s="61">
        <v>2</v>
      </c>
      <c r="AC4" s="1" t="s">
        <v>190</v>
      </c>
    </row>
    <row r="5" spans="1:29" ht="12.75" hidden="1" customHeight="1" x14ac:dyDescent="0.25">
      <c r="A5" s="3"/>
      <c r="B5" s="77" t="s">
        <v>189</v>
      </c>
      <c r="C5" s="67" t="s">
        <v>113</v>
      </c>
      <c r="D5" s="6"/>
      <c r="E5" s="6"/>
      <c r="F5" s="6"/>
      <c r="G5" s="6"/>
      <c r="H5" s="6"/>
      <c r="I5" s="6"/>
      <c r="J5" s="79"/>
      <c r="X5" s="56">
        <v>18</v>
      </c>
      <c r="Y5" s="56" t="s">
        <v>188</v>
      </c>
      <c r="Z5" s="56" t="s">
        <v>113</v>
      </c>
      <c r="AA5" s="61">
        <v>3</v>
      </c>
      <c r="AC5" s="1" t="s">
        <v>187</v>
      </c>
    </row>
    <row r="6" spans="1:29" hidden="1" x14ac:dyDescent="0.25">
      <c r="A6" s="18"/>
      <c r="B6" s="77" t="s">
        <v>186</v>
      </c>
      <c r="C6" s="68">
        <v>3</v>
      </c>
      <c r="D6" s="15"/>
      <c r="E6" s="15"/>
      <c r="F6" s="15"/>
      <c r="G6" s="15"/>
      <c r="H6" s="15"/>
      <c r="I6" s="15"/>
      <c r="J6" s="80"/>
      <c r="K6" s="17"/>
      <c r="L6" s="17"/>
      <c r="M6" s="17"/>
      <c r="N6" s="17"/>
      <c r="O6" s="17"/>
      <c r="P6" s="17"/>
      <c r="Q6" s="17"/>
      <c r="R6" s="17"/>
      <c r="S6" s="17"/>
      <c r="T6" s="17"/>
      <c r="U6" s="17"/>
      <c r="V6" s="17"/>
      <c r="X6" s="56">
        <v>19</v>
      </c>
      <c r="Y6" s="56" t="s">
        <v>185</v>
      </c>
      <c r="Z6" s="56" t="s">
        <v>109</v>
      </c>
      <c r="AA6" s="61">
        <v>4</v>
      </c>
      <c r="AC6" s="1" t="s">
        <v>184</v>
      </c>
    </row>
    <row r="7" spans="1:29" ht="30.6" hidden="1" customHeight="1" x14ac:dyDescent="0.4">
      <c r="A7" s="19"/>
      <c r="B7" s="81" t="s">
        <v>183</v>
      </c>
      <c r="C7" s="54"/>
      <c r="D7" s="54"/>
      <c r="E7" s="54"/>
      <c r="F7" s="54"/>
      <c r="G7" s="54"/>
      <c r="H7" s="54"/>
      <c r="I7" s="54"/>
      <c r="J7" s="82"/>
      <c r="K7" s="19"/>
      <c r="L7" s="19"/>
      <c r="M7" s="19"/>
      <c r="N7" s="19"/>
      <c r="O7" s="19"/>
      <c r="P7" s="19"/>
      <c r="Q7" s="19"/>
      <c r="R7" s="19"/>
      <c r="S7" s="19"/>
      <c r="T7" s="19"/>
      <c r="U7" s="19"/>
      <c r="V7" s="19"/>
      <c r="X7" s="56">
        <v>20</v>
      </c>
      <c r="Y7" s="56" t="s">
        <v>182</v>
      </c>
      <c r="Z7" s="56" t="s">
        <v>105</v>
      </c>
      <c r="AA7" s="61">
        <v>5</v>
      </c>
    </row>
    <row r="8" spans="1:29" ht="15" hidden="1" customHeight="1" x14ac:dyDescent="0.25">
      <c r="A8" s="63"/>
      <c r="B8" s="203" t="s">
        <v>181</v>
      </c>
      <c r="C8" s="204"/>
      <c r="D8" s="204"/>
      <c r="E8" s="204"/>
      <c r="F8" s="204"/>
      <c r="G8" s="204"/>
      <c r="H8" s="204"/>
      <c r="I8" s="204"/>
      <c r="J8" s="205"/>
      <c r="K8" s="63"/>
      <c r="L8" s="62"/>
      <c r="M8" s="62"/>
      <c r="N8" s="62"/>
      <c r="O8" s="62"/>
      <c r="P8" s="62"/>
      <c r="Q8" s="62"/>
      <c r="R8" s="62"/>
      <c r="S8" s="62"/>
      <c r="T8" s="62"/>
      <c r="U8" s="62"/>
      <c r="V8" s="62"/>
      <c r="X8" s="56">
        <v>21</v>
      </c>
      <c r="Y8" s="56" t="s">
        <v>180</v>
      </c>
      <c r="Z8" s="56" t="s">
        <v>103</v>
      </c>
      <c r="AA8" s="61">
        <v>6</v>
      </c>
    </row>
    <row r="9" spans="1:29" hidden="1" x14ac:dyDescent="0.25">
      <c r="A9" s="2"/>
      <c r="B9" s="83"/>
      <c r="C9" s="6"/>
      <c r="D9" s="6"/>
      <c r="E9" s="6"/>
      <c r="F9" s="6"/>
      <c r="G9" s="6"/>
      <c r="H9" s="6"/>
      <c r="I9" s="6"/>
      <c r="J9" s="79"/>
      <c r="X9" s="56">
        <v>22</v>
      </c>
      <c r="Y9" s="56" t="s">
        <v>179</v>
      </c>
      <c r="Z9" s="56"/>
      <c r="AA9" s="61">
        <v>7</v>
      </c>
    </row>
    <row r="10" spans="1:29" x14ac:dyDescent="0.25">
      <c r="A10" s="3"/>
      <c r="B10" s="338" t="s">
        <v>178</v>
      </c>
      <c r="C10" s="207"/>
      <c r="D10" s="207" t="s">
        <v>177</v>
      </c>
      <c r="E10" s="207"/>
      <c r="F10" s="207" t="s">
        <v>176</v>
      </c>
      <c r="G10" s="207"/>
      <c r="H10" s="207"/>
      <c r="I10" s="207" t="s">
        <v>175</v>
      </c>
      <c r="J10" s="323"/>
      <c r="X10" s="56">
        <v>23</v>
      </c>
      <c r="Y10" s="56" t="s">
        <v>174</v>
      </c>
      <c r="Z10" s="56"/>
      <c r="AA10" s="61">
        <v>8</v>
      </c>
    </row>
    <row r="11" spans="1:29" ht="18" customHeight="1" x14ac:dyDescent="0.25">
      <c r="A11" s="3"/>
      <c r="B11" s="324" t="s">
        <v>227</v>
      </c>
      <c r="C11" s="185"/>
      <c r="D11" s="185" t="s">
        <v>62</v>
      </c>
      <c r="E11" s="185"/>
      <c r="F11" s="188" t="s">
        <v>172</v>
      </c>
      <c r="G11" s="188"/>
      <c r="H11" s="188"/>
      <c r="I11" s="31" t="s">
        <v>166</v>
      </c>
      <c r="J11" s="84">
        <f>IF($I$2=$AC$2,IF($J$127&gt;0,$D$92*($D$127/($D$127+$D$139)),),)+IF($I$2=$AC$3,IF($J$127&gt;0,$E$92*($E$127/($E$127+$E$139)),),)</f>
        <v>64235.519999999997</v>
      </c>
      <c r="X11" s="56">
        <v>24</v>
      </c>
      <c r="Y11" s="56"/>
      <c r="AA11" s="61">
        <v>9</v>
      </c>
    </row>
    <row r="12" spans="1:29" ht="18" customHeight="1" x14ac:dyDescent="0.25">
      <c r="A12" s="3"/>
      <c r="B12" s="325"/>
      <c r="C12" s="187"/>
      <c r="D12" s="187"/>
      <c r="E12" s="187"/>
      <c r="F12" s="189" t="s">
        <v>171</v>
      </c>
      <c r="G12" s="189"/>
      <c r="H12" s="189"/>
      <c r="I12" s="143" t="s">
        <v>165</v>
      </c>
      <c r="J12" s="182">
        <f>IF($J$127&gt;0,SUM($D$92:$I$92)*(SUM($D$127:$I$127)/(SUM($D$127:$I$127,$D$139:$I$139))),)</f>
        <v>408517.06917940773</v>
      </c>
      <c r="X12" s="56">
        <v>25</v>
      </c>
      <c r="Y12" s="56"/>
      <c r="AA12" s="61">
        <v>10</v>
      </c>
    </row>
    <row r="13" spans="1:29" x14ac:dyDescent="0.25">
      <c r="A13" s="3"/>
      <c r="B13" s="226" t="s">
        <v>170</v>
      </c>
      <c r="C13" s="227"/>
      <c r="D13" s="228" t="s">
        <v>169</v>
      </c>
      <c r="E13" s="229"/>
      <c r="F13" s="305" t="s">
        <v>282</v>
      </c>
      <c r="G13" s="306"/>
      <c r="H13" s="307"/>
      <c r="I13" s="213" t="s">
        <v>168</v>
      </c>
      <c r="J13" s="214"/>
      <c r="AA13" s="61">
        <v>11</v>
      </c>
    </row>
    <row r="14" spans="1:29" ht="15.75" customHeight="1" x14ac:dyDescent="0.25">
      <c r="A14" s="3"/>
      <c r="B14" s="313" t="s">
        <v>77</v>
      </c>
      <c r="C14" s="216"/>
      <c r="D14" s="219" t="s">
        <v>167</v>
      </c>
      <c r="E14" s="219"/>
      <c r="F14" s="295">
        <f>+J11</f>
        <v>64235.519999999997</v>
      </c>
      <c r="G14" s="296"/>
      <c r="H14" s="297"/>
      <c r="I14" s="146" t="s">
        <v>166</v>
      </c>
      <c r="J14" s="84">
        <f>IF($I$2=$AC$2,IF($J$139&gt;0,$D$92*($D$139/($D$127+$D$139)),),)+IF($I$2=$AC$3,IF($J$139&gt;0,$E$92*($E$139/($E$127+$E$139)),),)</f>
        <v>0</v>
      </c>
      <c r="AA14" s="61">
        <v>12</v>
      </c>
    </row>
    <row r="15" spans="1:29" ht="15.75" customHeight="1" x14ac:dyDescent="0.25">
      <c r="A15" s="3"/>
      <c r="B15" s="314"/>
      <c r="C15" s="218"/>
      <c r="D15" s="220"/>
      <c r="E15" s="220"/>
      <c r="F15" s="298"/>
      <c r="G15" s="299"/>
      <c r="H15" s="300"/>
      <c r="I15" s="147" t="s">
        <v>165</v>
      </c>
      <c r="J15" s="148">
        <f>IF($J$139&gt;0,SUM($D$92:$I$92)*(SUM($D$139:$I$139)/(SUM($D$127:$I$127,$D$139:$I$139))),)</f>
        <v>0</v>
      </c>
      <c r="AA15" s="61">
        <v>13</v>
      </c>
    </row>
    <row r="16" spans="1:29" ht="28.7" customHeight="1" x14ac:dyDescent="0.25">
      <c r="A16" s="3"/>
      <c r="B16" s="308" t="s">
        <v>164</v>
      </c>
      <c r="C16" s="309"/>
      <c r="D16" s="315" t="s">
        <v>271</v>
      </c>
      <c r="E16" s="316"/>
      <c r="F16" s="316"/>
      <c r="G16" s="316"/>
      <c r="H16" s="316"/>
      <c r="I16" s="316"/>
      <c r="J16" s="317"/>
      <c r="AA16" s="61">
        <v>14</v>
      </c>
    </row>
    <row r="17" spans="1:27" ht="54.75" customHeight="1" x14ac:dyDescent="0.25">
      <c r="A17" s="3"/>
      <c r="B17" s="310" t="s">
        <v>226</v>
      </c>
      <c r="C17" s="311"/>
      <c r="D17" s="311"/>
      <c r="E17" s="311"/>
      <c r="F17" s="311"/>
      <c r="G17" s="311"/>
      <c r="H17" s="311"/>
      <c r="I17" s="311"/>
      <c r="J17" s="312"/>
      <c r="AA17" s="1">
        <v>15</v>
      </c>
    </row>
    <row r="18" spans="1:27" hidden="1" x14ac:dyDescent="0.25">
      <c r="A18" s="3"/>
      <c r="B18" s="85"/>
      <c r="C18" s="15"/>
      <c r="D18" s="15"/>
      <c r="E18" s="15"/>
      <c r="F18" s="15"/>
      <c r="G18" s="15"/>
      <c r="H18" s="15"/>
      <c r="I18" s="15"/>
      <c r="J18" s="80"/>
    </row>
    <row r="19" spans="1:27" s="4" customFormat="1" ht="17.25" hidden="1" customHeight="1" x14ac:dyDescent="0.25">
      <c r="A19" s="11"/>
      <c r="B19" s="86" t="s">
        <v>162</v>
      </c>
      <c r="C19" s="6"/>
      <c r="D19" s="6"/>
      <c r="E19" s="6"/>
      <c r="F19" s="6"/>
      <c r="G19" s="6"/>
      <c r="H19" s="6"/>
      <c r="I19" s="6"/>
      <c r="J19" s="79"/>
      <c r="K19" s="1"/>
      <c r="L19" s="1"/>
      <c r="M19" s="1"/>
      <c r="N19" s="1"/>
      <c r="O19" s="1"/>
      <c r="P19" s="1"/>
      <c r="Q19" s="1"/>
      <c r="R19" s="1"/>
      <c r="S19" s="1"/>
      <c r="T19" s="1"/>
      <c r="U19" s="1"/>
      <c r="V19" s="1"/>
      <c r="W19" s="46" t="s">
        <v>161</v>
      </c>
      <c r="X19" s="46" t="b">
        <v>1</v>
      </c>
    </row>
    <row r="20" spans="1:27" ht="15" customHeight="1" x14ac:dyDescent="0.25">
      <c r="A20" s="5" t="s">
        <v>160</v>
      </c>
      <c r="B20" s="87" t="s">
        <v>159</v>
      </c>
      <c r="C20" s="58"/>
      <c r="D20" s="58"/>
      <c r="E20" s="58"/>
      <c r="F20" s="58"/>
      <c r="G20" s="58"/>
      <c r="H20" s="58"/>
      <c r="I20" s="58"/>
      <c r="J20" s="88"/>
      <c r="W20" s="46" t="s">
        <v>158</v>
      </c>
      <c r="X20" s="46" t="b">
        <v>0</v>
      </c>
    </row>
    <row r="21" spans="1:27" ht="16.7" customHeight="1" x14ac:dyDescent="0.25">
      <c r="A21" s="5"/>
      <c r="B21" s="89" t="s">
        <v>283</v>
      </c>
      <c r="C21" s="70"/>
      <c r="D21" s="69" t="s">
        <v>157</v>
      </c>
      <c r="E21" s="71"/>
      <c r="F21" s="70"/>
      <c r="G21" s="69" t="s">
        <v>156</v>
      </c>
      <c r="H21" s="72"/>
      <c r="I21" s="71"/>
      <c r="J21" s="90"/>
      <c r="W21" s="46" t="s">
        <v>155</v>
      </c>
      <c r="X21" s="20" t="b">
        <v>0</v>
      </c>
    </row>
    <row r="22" spans="1:27" ht="47.25" customHeight="1" x14ac:dyDescent="0.25">
      <c r="A22" s="5"/>
      <c r="B22" s="318" t="s">
        <v>225</v>
      </c>
      <c r="C22" s="301"/>
      <c r="D22" s="301" t="s">
        <v>224</v>
      </c>
      <c r="E22" s="301"/>
      <c r="F22" s="301"/>
      <c r="G22" s="301" t="s">
        <v>223</v>
      </c>
      <c r="H22" s="301"/>
      <c r="I22" s="301"/>
      <c r="J22" s="302"/>
      <c r="W22" s="46" t="s">
        <v>151</v>
      </c>
      <c r="X22" s="57" t="b">
        <v>0</v>
      </c>
    </row>
    <row r="23" spans="1:27" hidden="1" x14ac:dyDescent="0.25">
      <c r="A23" s="5"/>
      <c r="B23" s="83"/>
      <c r="C23" s="6"/>
      <c r="D23" s="6"/>
      <c r="E23" s="6"/>
      <c r="F23" s="6"/>
      <c r="G23" s="6"/>
      <c r="H23" s="6"/>
      <c r="I23" s="6"/>
      <c r="J23" s="79"/>
      <c r="W23" s="46" t="s">
        <v>150</v>
      </c>
      <c r="X23" s="57" t="b">
        <v>0</v>
      </c>
    </row>
    <row r="24" spans="1:27" hidden="1" x14ac:dyDescent="0.25">
      <c r="A24" s="5" t="s">
        <v>149</v>
      </c>
      <c r="B24" s="87" t="s">
        <v>148</v>
      </c>
      <c r="C24" s="58"/>
      <c r="D24" s="6"/>
      <c r="E24" s="6"/>
      <c r="F24" s="6"/>
      <c r="G24" s="6"/>
      <c r="H24" s="6"/>
      <c r="I24" s="6"/>
      <c r="J24" s="79"/>
      <c r="W24" s="46" t="s">
        <v>147</v>
      </c>
      <c r="X24" s="20" t="b">
        <v>0</v>
      </c>
    </row>
    <row r="25" spans="1:27" ht="31.5" hidden="1" customHeight="1" x14ac:dyDescent="0.25">
      <c r="A25" s="5"/>
      <c r="B25" s="91"/>
      <c r="C25" s="14"/>
      <c r="D25" s="14"/>
      <c r="E25" s="14"/>
      <c r="F25" s="14"/>
      <c r="G25" s="14"/>
      <c r="H25" s="14"/>
      <c r="I25" s="14"/>
      <c r="J25" s="92"/>
      <c r="W25" s="46" t="s">
        <v>146</v>
      </c>
      <c r="X25" s="20" t="b">
        <v>0</v>
      </c>
    </row>
    <row r="26" spans="1:27" ht="15" hidden="1" customHeight="1" x14ac:dyDescent="0.25">
      <c r="A26" s="5" t="s">
        <v>145</v>
      </c>
      <c r="B26" s="87" t="s">
        <v>144</v>
      </c>
      <c r="C26" s="58"/>
      <c r="D26" s="58"/>
      <c r="E26" s="58"/>
      <c r="F26" s="58"/>
      <c r="G26" s="58"/>
      <c r="H26" s="58"/>
      <c r="I26" s="58"/>
      <c r="J26" s="88"/>
      <c r="W26" s="46" t="s">
        <v>143</v>
      </c>
      <c r="X26" s="20" t="b">
        <v>0</v>
      </c>
    </row>
    <row r="27" spans="1:27" ht="26.25" hidden="1" customHeight="1" x14ac:dyDescent="0.25">
      <c r="A27" s="5"/>
      <c r="B27" s="87"/>
      <c r="C27" s="58"/>
      <c r="D27" s="58"/>
      <c r="E27" s="58"/>
      <c r="F27" s="58"/>
      <c r="G27" s="58"/>
      <c r="H27" s="58"/>
      <c r="I27" s="58"/>
      <c r="J27" s="88"/>
      <c r="W27" s="46" t="s">
        <v>142</v>
      </c>
      <c r="X27" s="57" t="b">
        <v>0</v>
      </c>
    </row>
    <row r="28" spans="1:27" hidden="1" x14ac:dyDescent="0.25">
      <c r="A28" s="5"/>
      <c r="B28" s="83"/>
      <c r="C28" s="6"/>
      <c r="D28" s="6"/>
      <c r="E28" s="6"/>
      <c r="F28" s="6"/>
      <c r="G28" s="6"/>
      <c r="H28" s="6"/>
      <c r="I28" s="6"/>
      <c r="J28" s="79"/>
    </row>
    <row r="29" spans="1:27" hidden="1" x14ac:dyDescent="0.25">
      <c r="A29" s="5" t="s">
        <v>141</v>
      </c>
      <c r="B29" s="237" t="s">
        <v>140</v>
      </c>
      <c r="C29" s="238"/>
      <c r="D29" s="238"/>
      <c r="E29" s="6"/>
      <c r="F29" s="6"/>
      <c r="G29" s="6"/>
      <c r="H29" s="6"/>
      <c r="I29" s="6"/>
      <c r="J29" s="93"/>
      <c r="W29" s="46" t="s">
        <v>139</v>
      </c>
      <c r="X29" s="57" t="b">
        <v>1</v>
      </c>
    </row>
    <row r="30" spans="1:27" hidden="1" x14ac:dyDescent="0.25">
      <c r="A30" s="5"/>
      <c r="B30" s="83"/>
      <c r="C30" s="6"/>
      <c r="D30" s="6"/>
      <c r="E30" s="6"/>
      <c r="F30" s="6"/>
      <c r="G30" s="6"/>
      <c r="H30" s="6"/>
      <c r="I30" s="6"/>
      <c r="J30" s="79"/>
      <c r="W30" s="46" t="s">
        <v>138</v>
      </c>
      <c r="X30" s="57" t="b">
        <v>1</v>
      </c>
    </row>
    <row r="31" spans="1:27" ht="26.25" hidden="1" x14ac:dyDescent="0.4">
      <c r="A31" s="19"/>
      <c r="B31" s="81" t="s">
        <v>137</v>
      </c>
      <c r="C31" s="54"/>
      <c r="D31" s="54"/>
      <c r="E31" s="54"/>
      <c r="F31" s="54"/>
      <c r="G31" s="54"/>
      <c r="H31" s="54"/>
      <c r="I31" s="54"/>
      <c r="J31" s="82"/>
      <c r="K31" s="19"/>
      <c r="L31" s="19"/>
      <c r="M31" s="19"/>
      <c r="N31" s="19"/>
      <c r="O31" s="19"/>
      <c r="P31" s="19"/>
      <c r="Q31" s="19"/>
      <c r="R31" s="19"/>
      <c r="S31" s="19"/>
      <c r="T31" s="19"/>
      <c r="U31" s="19"/>
      <c r="V31" s="19"/>
      <c r="W31" s="46" t="s">
        <v>136</v>
      </c>
      <c r="X31" s="20" t="b">
        <v>1</v>
      </c>
    </row>
    <row r="32" spans="1:27" ht="16.5" hidden="1" customHeight="1" x14ac:dyDescent="0.4">
      <c r="A32" s="19"/>
      <c r="B32" s="94"/>
      <c r="C32" s="54"/>
      <c r="D32" s="54"/>
      <c r="E32" s="54"/>
      <c r="F32" s="54"/>
      <c r="G32" s="54"/>
      <c r="H32" s="54"/>
      <c r="I32" s="54"/>
      <c r="J32" s="82"/>
      <c r="K32" s="19"/>
      <c r="L32" s="19"/>
      <c r="M32" s="19"/>
      <c r="N32" s="19"/>
      <c r="O32" s="19"/>
      <c r="P32" s="19"/>
      <c r="Q32" s="19"/>
      <c r="R32" s="19"/>
      <c r="S32" s="19"/>
      <c r="T32" s="19"/>
      <c r="U32" s="19"/>
      <c r="V32" s="19"/>
      <c r="W32" s="46" t="s">
        <v>135</v>
      </c>
      <c r="X32" s="20" t="b">
        <v>0</v>
      </c>
    </row>
    <row r="33" spans="1:34" ht="16.5" hidden="1" customHeight="1" x14ac:dyDescent="0.4">
      <c r="A33" s="5"/>
      <c r="B33" s="95"/>
      <c r="C33" s="6"/>
      <c r="D33" s="6"/>
      <c r="E33" s="6"/>
      <c r="F33" s="6"/>
      <c r="G33" s="6"/>
      <c r="H33" s="6"/>
      <c r="I33" s="6"/>
      <c r="J33" s="79"/>
      <c r="L33" s="19"/>
      <c r="M33" s="19"/>
      <c r="N33" s="19"/>
      <c r="O33" s="19"/>
      <c r="P33" s="19"/>
      <c r="Q33" s="19"/>
      <c r="R33" s="19"/>
      <c r="S33" s="19"/>
      <c r="T33" s="19"/>
      <c r="U33" s="19"/>
      <c r="V33" s="19"/>
      <c r="W33" s="46" t="s">
        <v>134</v>
      </c>
      <c r="X33" s="20" t="b">
        <v>0</v>
      </c>
    </row>
    <row r="34" spans="1:34" ht="15.75" customHeight="1" x14ac:dyDescent="0.4">
      <c r="A34" s="8" t="s">
        <v>133</v>
      </c>
      <c r="B34" s="96" t="s">
        <v>132</v>
      </c>
      <c r="C34" s="6"/>
      <c r="D34" s="6"/>
      <c r="E34" s="6"/>
      <c r="F34" s="6"/>
      <c r="G34" s="6"/>
      <c r="H34" s="6"/>
      <c r="I34" s="6"/>
      <c r="J34" s="79"/>
      <c r="L34" s="19"/>
      <c r="M34" s="19"/>
      <c r="N34" s="19"/>
      <c r="O34" s="19"/>
      <c r="P34" s="19"/>
      <c r="Q34" s="19"/>
      <c r="R34" s="19"/>
      <c r="S34" s="19"/>
      <c r="T34" s="19"/>
      <c r="U34" s="19"/>
      <c r="V34" s="19"/>
      <c r="W34" s="20"/>
      <c r="X34" s="20"/>
    </row>
    <row r="35" spans="1:34" ht="15.75" hidden="1" x14ac:dyDescent="0.25">
      <c r="A35" s="5"/>
      <c r="B35" s="95"/>
      <c r="C35" s="6"/>
      <c r="D35" s="6"/>
      <c r="E35" s="6"/>
      <c r="F35" s="6"/>
      <c r="G35" s="6"/>
      <c r="H35" s="6"/>
      <c r="I35" s="6"/>
      <c r="J35" s="79"/>
      <c r="W35" s="46" t="s">
        <v>40</v>
      </c>
      <c r="X35" s="46" t="b">
        <v>0</v>
      </c>
    </row>
    <row r="36" spans="1:34" ht="16.7" customHeight="1" x14ac:dyDescent="0.25">
      <c r="A36" s="8" t="s">
        <v>131</v>
      </c>
      <c r="B36" s="239" t="s">
        <v>130</v>
      </c>
      <c r="C36" s="240"/>
      <c r="D36" s="240"/>
      <c r="E36" s="240"/>
      <c r="F36" s="240"/>
      <c r="G36" s="240"/>
      <c r="H36" s="17"/>
      <c r="I36" s="17"/>
      <c r="J36" s="97"/>
      <c r="W36" s="46" t="s">
        <v>38</v>
      </c>
      <c r="X36" s="46" t="b">
        <v>0</v>
      </c>
    </row>
    <row r="37" spans="1:34" ht="30" hidden="1" customHeight="1" x14ac:dyDescent="0.25">
      <c r="A37" s="8"/>
      <c r="B37" s="241" t="s">
        <v>129</v>
      </c>
      <c r="C37" s="242"/>
      <c r="D37" s="242"/>
      <c r="E37" s="242"/>
      <c r="F37" s="242"/>
      <c r="G37" s="242"/>
      <c r="H37" s="242"/>
      <c r="I37" s="242"/>
      <c r="J37" s="243"/>
    </row>
    <row r="38" spans="1:34" ht="33" hidden="1" customHeight="1" x14ac:dyDescent="0.25">
      <c r="A38" s="8"/>
      <c r="B38" s="244"/>
      <c r="C38" s="245"/>
      <c r="D38" s="245"/>
      <c r="E38" s="245"/>
      <c r="F38" s="245"/>
      <c r="G38" s="245"/>
      <c r="H38" s="245"/>
      <c r="I38" s="245"/>
      <c r="J38" s="246"/>
    </row>
    <row r="39" spans="1:34" hidden="1" x14ac:dyDescent="0.25">
      <c r="A39" s="8"/>
      <c r="B39" s="98"/>
      <c r="C39" s="13"/>
      <c r="D39" s="13"/>
      <c r="E39" s="13"/>
      <c r="F39" s="13"/>
      <c r="G39" s="13"/>
      <c r="H39" s="13"/>
      <c r="I39" s="13"/>
      <c r="J39" s="99"/>
    </row>
    <row r="40" spans="1:34" s="4" customFormat="1" ht="15" customHeight="1" x14ac:dyDescent="0.25">
      <c r="A40" s="8" t="s">
        <v>128</v>
      </c>
      <c r="B40" s="239" t="s">
        <v>127</v>
      </c>
      <c r="C40" s="240"/>
      <c r="D40" s="240"/>
      <c r="E40" s="240"/>
      <c r="F40" s="240"/>
      <c r="G40" s="240"/>
      <c r="H40" s="240"/>
      <c r="I40" s="240"/>
      <c r="J40" s="247"/>
    </row>
    <row r="41" spans="1:34" hidden="1" x14ac:dyDescent="0.25">
      <c r="A41" s="8"/>
      <c r="B41" s="83"/>
      <c r="C41" s="6"/>
      <c r="D41" s="6"/>
      <c r="E41" s="6"/>
      <c r="F41" s="6"/>
      <c r="G41" s="6"/>
      <c r="H41" s="6"/>
      <c r="I41" s="6"/>
      <c r="J41" s="79"/>
      <c r="W41" s="1" t="s">
        <v>126</v>
      </c>
      <c r="X41" s="1" t="b">
        <v>0</v>
      </c>
    </row>
    <row r="42" spans="1:34" s="4" customFormat="1" ht="15" customHeight="1" x14ac:dyDescent="0.25">
      <c r="A42" s="8" t="s">
        <v>123</v>
      </c>
      <c r="B42" s="239" t="s">
        <v>125</v>
      </c>
      <c r="C42" s="240"/>
      <c r="D42" s="240"/>
      <c r="E42" s="240"/>
      <c r="F42" s="240"/>
      <c r="G42" s="240"/>
      <c r="H42" s="240"/>
      <c r="I42" s="240"/>
      <c r="J42" s="247"/>
      <c r="W42" s="1" t="s">
        <v>124</v>
      </c>
      <c r="X42" s="4" t="b">
        <v>1</v>
      </c>
    </row>
    <row r="43" spans="1:34" ht="29.25" hidden="1" customHeight="1" x14ac:dyDescent="0.25">
      <c r="A43" s="8"/>
      <c r="B43" s="244"/>
      <c r="C43" s="245"/>
      <c r="D43" s="245"/>
      <c r="E43" s="245"/>
      <c r="F43" s="245"/>
      <c r="G43" s="245"/>
      <c r="H43" s="245"/>
      <c r="I43" s="245"/>
      <c r="J43" s="246"/>
    </row>
    <row r="44" spans="1:34" s="4" customFormat="1" x14ac:dyDescent="0.25">
      <c r="A44" s="8" t="s">
        <v>123</v>
      </c>
      <c r="B44" s="239" t="s">
        <v>122</v>
      </c>
      <c r="C44" s="240"/>
      <c r="D44" s="240"/>
      <c r="E44" s="240"/>
      <c r="F44" s="240"/>
      <c r="G44" s="240"/>
      <c r="H44" s="240"/>
      <c r="I44" s="240"/>
      <c r="J44" s="247"/>
    </row>
    <row r="45" spans="1:34" ht="17.25" hidden="1" customHeight="1" x14ac:dyDescent="0.25">
      <c r="A45" s="8"/>
      <c r="B45" s="244"/>
      <c r="C45" s="245"/>
      <c r="D45" s="245"/>
      <c r="E45" s="245"/>
      <c r="F45" s="245"/>
      <c r="G45" s="245"/>
      <c r="H45" s="245"/>
      <c r="I45" s="245"/>
      <c r="J45" s="246"/>
    </row>
    <row r="46" spans="1:34" hidden="1" x14ac:dyDescent="0.25">
      <c r="A46" s="8"/>
      <c r="B46" s="98"/>
      <c r="C46" s="13"/>
      <c r="D46" s="13"/>
      <c r="E46" s="13"/>
      <c r="F46" s="13"/>
      <c r="G46" s="13"/>
      <c r="H46" s="13"/>
      <c r="I46" s="13"/>
      <c r="J46" s="99"/>
      <c r="Z46" s="56" t="s">
        <v>121</v>
      </c>
      <c r="AA46" s="55" t="s">
        <v>120</v>
      </c>
    </row>
    <row r="47" spans="1:34" s="4" customFormat="1" ht="30" customHeight="1" x14ac:dyDescent="0.25">
      <c r="A47" s="8" t="s">
        <v>119</v>
      </c>
      <c r="B47" s="239" t="s">
        <v>118</v>
      </c>
      <c r="C47" s="240"/>
      <c r="D47" s="240"/>
      <c r="E47" s="240"/>
      <c r="F47" s="240"/>
      <c r="G47" s="240"/>
      <c r="H47" s="240"/>
      <c r="I47" s="240"/>
      <c r="J47" s="247"/>
      <c r="Z47" s="56" t="s">
        <v>117</v>
      </c>
      <c r="AA47" s="55" t="s">
        <v>116</v>
      </c>
    </row>
    <row r="48" spans="1:34" ht="21" customHeight="1" x14ac:dyDescent="0.25">
      <c r="A48" s="12" t="s">
        <v>115</v>
      </c>
      <c r="B48" s="248" t="s">
        <v>95</v>
      </c>
      <c r="C48" s="249"/>
      <c r="D48" s="250" t="s">
        <v>222</v>
      </c>
      <c r="E48" s="250"/>
      <c r="F48" s="250"/>
      <c r="G48" s="250"/>
      <c r="H48" s="250"/>
      <c r="I48" s="250"/>
      <c r="J48" s="251"/>
      <c r="Z48" s="56" t="s">
        <v>113</v>
      </c>
      <c r="AA48" s="55" t="s">
        <v>112</v>
      </c>
      <c r="AB48" s="55"/>
      <c r="AC48" s="55"/>
      <c r="AD48" s="55"/>
      <c r="AE48" s="55"/>
      <c r="AF48" s="55"/>
      <c r="AG48" s="55"/>
      <c r="AH48" s="55"/>
    </row>
    <row r="49" spans="1:34" ht="21" customHeight="1" x14ac:dyDescent="0.25">
      <c r="A49" s="12" t="s">
        <v>111</v>
      </c>
      <c r="B49" s="248" t="s">
        <v>92</v>
      </c>
      <c r="C49" s="249"/>
      <c r="D49" s="250" t="s">
        <v>221</v>
      </c>
      <c r="E49" s="250"/>
      <c r="F49" s="250"/>
      <c r="G49" s="250"/>
      <c r="H49" s="250"/>
      <c r="I49" s="250"/>
      <c r="J49" s="251"/>
      <c r="Z49" s="56" t="s">
        <v>109</v>
      </c>
      <c r="AA49" s="55" t="s">
        <v>108</v>
      </c>
      <c r="AB49" s="55"/>
      <c r="AC49" s="55"/>
      <c r="AD49" s="55"/>
      <c r="AE49" s="55"/>
      <c r="AF49" s="55"/>
      <c r="AG49" s="55"/>
      <c r="AH49" s="55"/>
    </row>
    <row r="50" spans="1:34" ht="21" customHeight="1" x14ac:dyDescent="0.25">
      <c r="A50" s="12" t="s">
        <v>107</v>
      </c>
      <c r="B50" s="248" t="s">
        <v>91</v>
      </c>
      <c r="C50" s="249"/>
      <c r="D50" s="250" t="s">
        <v>220</v>
      </c>
      <c r="E50" s="250"/>
      <c r="F50" s="250"/>
      <c r="G50" s="250"/>
      <c r="H50" s="250"/>
      <c r="I50" s="250"/>
      <c r="J50" s="251"/>
      <c r="Z50" s="56" t="s">
        <v>105</v>
      </c>
      <c r="AA50" s="1" t="s">
        <v>104</v>
      </c>
      <c r="AB50" s="55"/>
      <c r="AC50" s="55"/>
      <c r="AD50" s="55"/>
      <c r="AE50" s="55"/>
      <c r="AF50" s="55"/>
      <c r="AG50" s="55"/>
      <c r="AH50" s="55"/>
    </row>
    <row r="51" spans="1:34" ht="21" hidden="1" customHeight="1" x14ac:dyDescent="0.25">
      <c r="B51" s="100"/>
      <c r="C51" s="17"/>
      <c r="D51" s="17"/>
      <c r="E51" s="17"/>
      <c r="F51" s="17"/>
      <c r="G51" s="17"/>
      <c r="H51" s="17"/>
      <c r="I51" s="17"/>
      <c r="J51" s="97"/>
      <c r="Z51" s="56" t="s">
        <v>103</v>
      </c>
      <c r="AA51" s="55" t="s">
        <v>102</v>
      </c>
    </row>
    <row r="52" spans="1:34" ht="26.25" hidden="1" customHeight="1" x14ac:dyDescent="0.4">
      <c r="A52" s="19"/>
      <c r="B52" s="81" t="s">
        <v>101</v>
      </c>
      <c r="C52" s="54"/>
      <c r="D52" s="54"/>
      <c r="E52" s="54"/>
      <c r="F52" s="54"/>
      <c r="G52" s="54"/>
      <c r="H52" s="54"/>
      <c r="I52" s="54"/>
      <c r="J52" s="82"/>
      <c r="K52" s="19"/>
      <c r="L52" s="19"/>
      <c r="M52" s="19"/>
      <c r="N52" s="19"/>
      <c r="O52" s="19"/>
      <c r="P52" s="19"/>
      <c r="Q52" s="19"/>
      <c r="R52" s="19"/>
      <c r="S52" s="19"/>
      <c r="T52" s="19"/>
      <c r="U52" s="19"/>
      <c r="V52" s="19"/>
      <c r="AA52" s="55" t="s">
        <v>100</v>
      </c>
    </row>
    <row r="53" spans="1:34" ht="5.25" hidden="1" customHeight="1" x14ac:dyDescent="0.4">
      <c r="A53" s="19"/>
      <c r="B53" s="94"/>
      <c r="C53" s="54"/>
      <c r="D53" s="54"/>
      <c r="E53" s="54"/>
      <c r="F53" s="54"/>
      <c r="G53" s="54"/>
      <c r="H53" s="54"/>
      <c r="I53" s="54"/>
      <c r="J53" s="82"/>
      <c r="K53" s="19"/>
      <c r="L53" s="19"/>
      <c r="M53" s="19"/>
      <c r="N53" s="19"/>
      <c r="O53" s="19"/>
      <c r="P53" s="19"/>
      <c r="Q53" s="19"/>
      <c r="R53" s="19"/>
      <c r="S53" s="19"/>
      <c r="T53" s="19"/>
      <c r="U53" s="19"/>
      <c r="V53" s="19"/>
      <c r="AA53" s="55" t="s">
        <v>99</v>
      </c>
    </row>
    <row r="54" spans="1:34" hidden="1" x14ac:dyDescent="0.25">
      <c r="A54" s="11"/>
      <c r="B54" s="83"/>
      <c r="C54" s="6"/>
      <c r="D54" s="6"/>
      <c r="E54" s="6"/>
      <c r="F54" s="6"/>
      <c r="G54" s="6"/>
      <c r="H54" s="6"/>
      <c r="I54" s="6"/>
      <c r="J54" s="79"/>
      <c r="AA54" s="55" t="s">
        <v>98</v>
      </c>
    </row>
    <row r="55" spans="1:34" hidden="1" outlineLevel="1" x14ac:dyDescent="0.25">
      <c r="A55" s="11"/>
      <c r="B55" s="86" t="s">
        <v>97</v>
      </c>
      <c r="C55" s="6"/>
      <c r="D55" s="6"/>
      <c r="E55" s="6"/>
      <c r="F55" s="6"/>
      <c r="G55" s="6"/>
      <c r="H55" s="6"/>
      <c r="I55" s="6"/>
      <c r="J55" s="79"/>
      <c r="AA55" s="55" t="s">
        <v>96</v>
      </c>
    </row>
    <row r="56" spans="1:34" hidden="1" outlineLevel="1" x14ac:dyDescent="0.25">
      <c r="A56" s="11"/>
      <c r="B56" s="101"/>
      <c r="C56" s="6"/>
      <c r="D56" s="6"/>
      <c r="E56" s="6"/>
      <c r="F56" s="6"/>
      <c r="G56" s="6"/>
      <c r="H56" s="6"/>
      <c r="I56" s="6"/>
      <c r="J56" s="79"/>
      <c r="AA56" s="55" t="s">
        <v>95</v>
      </c>
    </row>
    <row r="57" spans="1:34" hidden="1" outlineLevel="1" x14ac:dyDescent="0.25">
      <c r="A57" s="8" t="s">
        <v>94</v>
      </c>
      <c r="B57" s="239" t="s">
        <v>93</v>
      </c>
      <c r="C57" s="240"/>
      <c r="D57" s="240"/>
      <c r="E57" s="240"/>
      <c r="F57" s="240"/>
      <c r="G57" s="240"/>
      <c r="H57" s="240"/>
      <c r="I57" s="240"/>
      <c r="J57" s="247"/>
      <c r="AA57" s="55" t="s">
        <v>92</v>
      </c>
    </row>
    <row r="58" spans="1:34" ht="63.75" hidden="1" customHeight="1" outlineLevel="1" x14ac:dyDescent="0.25">
      <c r="B58" s="244"/>
      <c r="C58" s="245"/>
      <c r="D58" s="245"/>
      <c r="E58" s="245"/>
      <c r="F58" s="245"/>
      <c r="G58" s="245"/>
      <c r="H58" s="245"/>
      <c r="I58" s="245"/>
      <c r="J58" s="246"/>
      <c r="AA58" s="55" t="s">
        <v>91</v>
      </c>
    </row>
    <row r="59" spans="1:34" hidden="1" x14ac:dyDescent="0.25">
      <c r="B59" s="100"/>
      <c r="C59" s="17"/>
      <c r="D59" s="17"/>
      <c r="E59" s="17"/>
      <c r="F59" s="17"/>
      <c r="G59" s="17"/>
      <c r="H59" s="17"/>
      <c r="I59" s="17"/>
      <c r="J59" s="97"/>
      <c r="AA59" s="1" t="s">
        <v>90</v>
      </c>
    </row>
    <row r="60" spans="1:34" hidden="1" outlineLevel="1" x14ac:dyDescent="0.25">
      <c r="A60" s="11"/>
      <c r="B60" s="86" t="s">
        <v>89</v>
      </c>
      <c r="C60" s="6"/>
      <c r="D60" s="6"/>
      <c r="E60" s="6"/>
      <c r="F60" s="6"/>
      <c r="G60" s="6"/>
      <c r="H60" s="6"/>
      <c r="I60" s="6"/>
      <c r="J60" s="79"/>
      <c r="AA60" s="55" t="s">
        <v>88</v>
      </c>
    </row>
    <row r="61" spans="1:34" hidden="1" outlineLevel="1" x14ac:dyDescent="0.25">
      <c r="A61" s="11"/>
      <c r="B61" s="101"/>
      <c r="C61" s="6"/>
      <c r="D61" s="6"/>
      <c r="E61" s="6"/>
      <c r="F61" s="6"/>
      <c r="G61" s="6"/>
      <c r="H61" s="6"/>
      <c r="I61" s="6"/>
      <c r="J61" s="79"/>
      <c r="AA61" s="55" t="s">
        <v>87</v>
      </c>
    </row>
    <row r="62" spans="1:34" hidden="1" outlineLevel="1" x14ac:dyDescent="0.25">
      <c r="A62" s="8" t="s">
        <v>86</v>
      </c>
      <c r="B62" s="239" t="s">
        <v>85</v>
      </c>
      <c r="C62" s="240"/>
      <c r="D62" s="240"/>
      <c r="E62" s="240"/>
      <c r="F62" s="240"/>
      <c r="G62" s="240"/>
      <c r="H62" s="240"/>
      <c r="I62" s="240"/>
      <c r="J62" s="247"/>
      <c r="AA62" s="55" t="s">
        <v>84</v>
      </c>
    </row>
    <row r="63" spans="1:34" ht="27" hidden="1" customHeight="1" outlineLevel="1" x14ac:dyDescent="0.25">
      <c r="A63" s="8"/>
      <c r="B63" s="244"/>
      <c r="C63" s="245"/>
      <c r="D63" s="245"/>
      <c r="E63" s="245"/>
      <c r="F63" s="245"/>
      <c r="G63" s="245"/>
      <c r="H63" s="245"/>
      <c r="I63" s="245"/>
      <c r="J63" s="246"/>
      <c r="AA63" s="1" t="s">
        <v>83</v>
      </c>
    </row>
    <row r="64" spans="1:34" hidden="1" outlineLevel="1" x14ac:dyDescent="0.25">
      <c r="A64" s="8"/>
      <c r="B64" s="101"/>
      <c r="C64" s="6"/>
      <c r="D64" s="6"/>
      <c r="E64" s="6"/>
      <c r="F64" s="6"/>
      <c r="G64" s="6"/>
      <c r="H64" s="6"/>
      <c r="I64" s="6"/>
      <c r="J64" s="79"/>
      <c r="AA64" s="55" t="s">
        <v>82</v>
      </c>
    </row>
    <row r="65" spans="1:27" s="4" customFormat="1" ht="14.45" customHeight="1" outlineLevel="1" x14ac:dyDescent="0.25">
      <c r="A65" s="8" t="s">
        <v>81</v>
      </c>
      <c r="B65" s="239" t="s">
        <v>80</v>
      </c>
      <c r="C65" s="240"/>
      <c r="D65" s="240"/>
      <c r="E65" s="240"/>
      <c r="F65" s="240"/>
      <c r="G65" s="240"/>
      <c r="H65" s="240"/>
      <c r="I65" s="240"/>
      <c r="J65" s="247"/>
      <c r="AA65" s="55" t="s">
        <v>79</v>
      </c>
    </row>
    <row r="66" spans="1:27" ht="16.5" customHeight="1" outlineLevel="1" x14ac:dyDescent="0.25">
      <c r="A66" s="8"/>
      <c r="B66" s="102"/>
      <c r="C66" s="252" t="s">
        <v>78</v>
      </c>
      <c r="D66" s="252"/>
      <c r="E66" s="252"/>
      <c r="F66" s="253" t="s">
        <v>77</v>
      </c>
      <c r="G66" s="253"/>
      <c r="H66" s="253"/>
      <c r="I66" s="253"/>
      <c r="J66" s="254"/>
    </row>
    <row r="67" spans="1:27" ht="16.5" customHeight="1" outlineLevel="1" x14ac:dyDescent="0.25">
      <c r="A67" s="8"/>
      <c r="B67" s="102"/>
      <c r="C67" s="252" t="s">
        <v>76</v>
      </c>
      <c r="D67" s="252"/>
      <c r="E67" s="252"/>
      <c r="F67" s="253" t="s">
        <v>219</v>
      </c>
      <c r="G67" s="253"/>
      <c r="H67" s="253"/>
      <c r="I67" s="253"/>
      <c r="J67" s="254"/>
    </row>
    <row r="68" spans="1:27" ht="16.5" customHeight="1" outlineLevel="1" x14ac:dyDescent="0.25">
      <c r="A68" s="8"/>
      <c r="B68" s="102"/>
      <c r="C68" s="252" t="s">
        <v>74</v>
      </c>
      <c r="D68" s="252"/>
      <c r="E68" s="252"/>
      <c r="F68" s="253" t="s">
        <v>218</v>
      </c>
      <c r="G68" s="253"/>
      <c r="H68" s="253"/>
      <c r="I68" s="253"/>
      <c r="J68" s="254"/>
    </row>
    <row r="69" spans="1:27" ht="16.5" customHeight="1" outlineLevel="1" x14ac:dyDescent="0.25">
      <c r="A69" s="8"/>
      <c r="B69" s="102"/>
      <c r="C69" s="252" t="s">
        <v>72</v>
      </c>
      <c r="D69" s="252"/>
      <c r="E69" s="252"/>
      <c r="F69" s="253" t="s">
        <v>71</v>
      </c>
      <c r="G69" s="253"/>
      <c r="H69" s="253"/>
      <c r="I69" s="253"/>
      <c r="J69" s="254"/>
    </row>
    <row r="70" spans="1:27" ht="16.5" customHeight="1" outlineLevel="1" x14ac:dyDescent="0.25">
      <c r="A70" s="8"/>
      <c r="B70" s="102"/>
      <c r="C70" s="252" t="s">
        <v>70</v>
      </c>
      <c r="D70" s="252"/>
      <c r="E70" s="252"/>
      <c r="F70" s="253" t="s">
        <v>217</v>
      </c>
      <c r="G70" s="253"/>
      <c r="H70" s="253"/>
      <c r="I70" s="253"/>
      <c r="J70" s="254"/>
    </row>
    <row r="71" spans="1:27" ht="16.5" customHeight="1" outlineLevel="1" x14ac:dyDescent="0.25">
      <c r="A71" s="8"/>
      <c r="B71" s="102"/>
      <c r="C71" s="252" t="s">
        <v>68</v>
      </c>
      <c r="D71" s="252"/>
      <c r="E71" s="252"/>
      <c r="F71" s="253" t="s">
        <v>216</v>
      </c>
      <c r="G71" s="253"/>
      <c r="H71" s="253"/>
      <c r="I71" s="253"/>
      <c r="J71" s="254"/>
    </row>
    <row r="72" spans="1:27" ht="16.5" customHeight="1" outlineLevel="1" x14ac:dyDescent="0.25">
      <c r="A72" s="8"/>
      <c r="B72" s="102"/>
      <c r="C72" s="252" t="s">
        <v>66</v>
      </c>
      <c r="D72" s="252"/>
      <c r="E72" s="252"/>
      <c r="F72" s="253" t="s">
        <v>215</v>
      </c>
      <c r="G72" s="253"/>
      <c r="H72" s="253"/>
      <c r="I72" s="253"/>
      <c r="J72" s="254"/>
    </row>
    <row r="73" spans="1:27" hidden="1" outlineLevel="1" x14ac:dyDescent="0.25">
      <c r="A73" s="8"/>
      <c r="B73" s="83"/>
      <c r="C73" s="6"/>
      <c r="D73" s="6"/>
      <c r="E73" s="6"/>
      <c r="F73" s="6"/>
      <c r="G73" s="6"/>
      <c r="H73" s="6"/>
      <c r="I73" s="6"/>
      <c r="J73" s="79"/>
    </row>
    <row r="74" spans="1:27" s="4" customFormat="1" outlineLevel="1" x14ac:dyDescent="0.25">
      <c r="A74" s="8" t="s">
        <v>64</v>
      </c>
      <c r="B74" s="237" t="s">
        <v>63</v>
      </c>
      <c r="C74" s="238"/>
      <c r="D74" s="238"/>
      <c r="E74" s="238"/>
      <c r="F74" s="238"/>
      <c r="G74" s="238"/>
      <c r="H74" s="238"/>
      <c r="I74" s="238"/>
      <c r="J74" s="255"/>
    </row>
    <row r="75" spans="1:27" ht="26.25" customHeight="1" outlineLevel="1" x14ac:dyDescent="0.25">
      <c r="A75" s="8"/>
      <c r="B75" s="244" t="s">
        <v>62</v>
      </c>
      <c r="C75" s="245"/>
      <c r="D75" s="245"/>
      <c r="E75" s="245"/>
      <c r="F75" s="245"/>
      <c r="G75" s="245"/>
      <c r="H75" s="245"/>
      <c r="I75" s="245"/>
      <c r="J75" s="246"/>
    </row>
    <row r="76" spans="1:27" hidden="1" x14ac:dyDescent="0.25">
      <c r="A76" s="11"/>
      <c r="B76" s="100"/>
      <c r="C76" s="6"/>
      <c r="D76" s="6"/>
      <c r="E76" s="6"/>
      <c r="F76" s="6"/>
      <c r="G76" s="6"/>
      <c r="H76" s="6"/>
      <c r="I76" s="6"/>
      <c r="J76" s="79"/>
    </row>
    <row r="77" spans="1:27" hidden="1" outlineLevel="1" x14ac:dyDescent="0.25">
      <c r="A77" s="11"/>
      <c r="B77" s="86" t="s">
        <v>61</v>
      </c>
      <c r="C77" s="6"/>
      <c r="D77" s="6"/>
      <c r="E77" s="6"/>
      <c r="F77" s="6"/>
      <c r="G77" s="6"/>
      <c r="H77" s="6"/>
      <c r="I77" s="6"/>
      <c r="J77" s="79"/>
    </row>
    <row r="78" spans="1:27" s="4" customFormat="1" ht="38.450000000000003" hidden="1" customHeight="1" outlineLevel="1" x14ac:dyDescent="0.25">
      <c r="A78" s="8" t="s">
        <v>60</v>
      </c>
      <c r="B78" s="239" t="s">
        <v>59</v>
      </c>
      <c r="C78" s="240"/>
      <c r="D78" s="240"/>
      <c r="E78" s="240"/>
      <c r="F78" s="240"/>
      <c r="G78" s="240"/>
      <c r="H78" s="240"/>
      <c r="I78" s="240"/>
      <c r="J78" s="247"/>
    </row>
    <row r="79" spans="1:27" ht="27.75" hidden="1" customHeight="1" outlineLevel="1" x14ac:dyDescent="0.25">
      <c r="A79" s="10"/>
      <c r="B79" s="244"/>
      <c r="C79" s="245"/>
      <c r="D79" s="245"/>
      <c r="E79" s="245"/>
      <c r="F79" s="245"/>
      <c r="G79" s="245"/>
      <c r="H79" s="245"/>
      <c r="I79" s="245"/>
      <c r="J79" s="246"/>
    </row>
    <row r="80" spans="1:27" hidden="1" collapsed="1" x14ac:dyDescent="0.25">
      <c r="A80" s="10"/>
      <c r="B80" s="102"/>
      <c r="C80" s="9"/>
      <c r="D80" s="9"/>
      <c r="E80" s="9"/>
      <c r="F80" s="9"/>
      <c r="G80" s="9"/>
      <c r="H80" s="9"/>
      <c r="I80" s="9"/>
      <c r="J80" s="103"/>
    </row>
    <row r="81" spans="1:22" ht="5.25" hidden="1" customHeight="1" x14ac:dyDescent="0.4">
      <c r="A81" s="19"/>
      <c r="B81" s="94"/>
      <c r="C81" s="54"/>
      <c r="D81" s="54"/>
      <c r="E81" s="54"/>
      <c r="F81" s="54"/>
      <c r="G81" s="54"/>
      <c r="H81" s="54"/>
      <c r="I81" s="54"/>
      <c r="J81" s="82"/>
      <c r="K81" s="19"/>
      <c r="L81" s="19"/>
      <c r="M81" s="19"/>
      <c r="N81" s="19"/>
      <c r="O81" s="19"/>
      <c r="P81" s="19"/>
      <c r="Q81" s="19"/>
      <c r="R81" s="19"/>
      <c r="S81" s="19"/>
      <c r="T81" s="19"/>
      <c r="U81" s="19"/>
      <c r="V81" s="19"/>
    </row>
    <row r="82" spans="1:22" s="3" customFormat="1" hidden="1" x14ac:dyDescent="0.25">
      <c r="B82" s="102"/>
      <c r="C82" s="9"/>
      <c r="D82" s="9"/>
      <c r="E82" s="9"/>
      <c r="F82" s="9"/>
      <c r="G82" s="9"/>
      <c r="H82" s="9"/>
      <c r="I82" s="9"/>
      <c r="J82" s="103"/>
    </row>
    <row r="83" spans="1:22" s="4" customFormat="1" x14ac:dyDescent="0.25">
      <c r="A83" s="5" t="s">
        <v>58</v>
      </c>
      <c r="B83" s="239" t="s">
        <v>57</v>
      </c>
      <c r="C83" s="240"/>
      <c r="D83" s="240"/>
      <c r="E83" s="240"/>
      <c r="F83" s="240"/>
      <c r="G83" s="240"/>
      <c r="H83" s="240"/>
      <c r="I83" s="240"/>
      <c r="J83" s="247"/>
    </row>
    <row r="84" spans="1:22" ht="30" hidden="1" customHeight="1" x14ac:dyDescent="0.25">
      <c r="A84" s="3"/>
      <c r="B84" s="244"/>
      <c r="C84" s="245"/>
      <c r="D84" s="245"/>
      <c r="E84" s="245"/>
      <c r="F84" s="245"/>
      <c r="G84" s="245"/>
      <c r="H84" s="245"/>
      <c r="I84" s="245"/>
      <c r="J84" s="246"/>
    </row>
    <row r="85" spans="1:22" hidden="1" x14ac:dyDescent="0.25">
      <c r="A85" s="3"/>
      <c r="B85" s="83"/>
      <c r="C85" s="6"/>
      <c r="D85" s="6"/>
      <c r="E85" s="6"/>
      <c r="F85" s="6"/>
      <c r="G85" s="6"/>
      <c r="H85" s="6"/>
      <c r="I85" s="6"/>
      <c r="J85" s="79"/>
    </row>
    <row r="86" spans="1:22" ht="26.25" hidden="1" x14ac:dyDescent="0.4">
      <c r="A86" s="19"/>
      <c r="B86" s="81" t="s">
        <v>56</v>
      </c>
      <c r="C86" s="54"/>
      <c r="D86" s="54"/>
      <c r="E86" s="54"/>
      <c r="F86" s="54"/>
      <c r="G86" s="54"/>
      <c r="H86" s="54"/>
      <c r="I86" s="54"/>
      <c r="J86" s="82"/>
      <c r="K86" s="19"/>
      <c r="L86" s="19"/>
      <c r="M86" s="19"/>
      <c r="N86" s="19"/>
      <c r="O86" s="19"/>
      <c r="P86" s="19"/>
      <c r="Q86" s="19"/>
      <c r="R86" s="19"/>
      <c r="S86" s="19"/>
      <c r="T86" s="19"/>
      <c r="U86" s="19"/>
      <c r="V86" s="19"/>
    </row>
    <row r="87" spans="1:22" ht="5.25" hidden="1" customHeight="1" x14ac:dyDescent="0.4">
      <c r="A87" s="19"/>
      <c r="B87" s="94"/>
      <c r="C87" s="54"/>
      <c r="D87" s="54"/>
      <c r="E87" s="54"/>
      <c r="F87" s="54"/>
      <c r="G87" s="54"/>
      <c r="H87" s="54"/>
      <c r="I87" s="54"/>
      <c r="J87" s="82"/>
      <c r="K87" s="19"/>
      <c r="L87" s="19"/>
      <c r="M87" s="19"/>
      <c r="N87" s="19"/>
      <c r="O87" s="19"/>
      <c r="P87" s="19"/>
      <c r="Q87" s="19"/>
      <c r="R87" s="19"/>
      <c r="S87" s="19"/>
      <c r="T87" s="19"/>
      <c r="U87" s="19"/>
      <c r="V87" s="19"/>
    </row>
    <row r="88" spans="1:22" s="4" customFormat="1" hidden="1" x14ac:dyDescent="0.25">
      <c r="A88" s="5" t="s">
        <v>55</v>
      </c>
      <c r="B88" s="239" t="s">
        <v>54</v>
      </c>
      <c r="C88" s="240"/>
      <c r="D88" s="240"/>
      <c r="E88" s="240"/>
      <c r="F88" s="240"/>
      <c r="G88" s="240"/>
      <c r="H88" s="240"/>
      <c r="I88" s="240"/>
      <c r="J88" s="247"/>
    </row>
    <row r="89" spans="1:22" ht="27.75" hidden="1" customHeight="1" x14ac:dyDescent="0.25">
      <c r="A89" s="2"/>
      <c r="B89" s="256" t="s">
        <v>53</v>
      </c>
      <c r="C89" s="257"/>
      <c r="D89" s="257"/>
      <c r="E89" s="257"/>
      <c r="F89" s="257"/>
      <c r="G89" s="257"/>
      <c r="H89" s="257"/>
      <c r="I89" s="257"/>
      <c r="J89" s="258"/>
    </row>
    <row r="90" spans="1:22" hidden="1" x14ac:dyDescent="0.25">
      <c r="A90" s="2"/>
      <c r="B90" s="104" t="s">
        <v>52</v>
      </c>
      <c r="C90" s="34"/>
      <c r="D90" s="34"/>
      <c r="E90" s="34"/>
      <c r="F90" s="34"/>
      <c r="G90" s="34"/>
      <c r="H90" s="34"/>
      <c r="I90" s="34"/>
      <c r="J90" s="105"/>
    </row>
    <row r="91" spans="1:22" x14ac:dyDescent="0.25">
      <c r="A91" s="2"/>
      <c r="B91" s="259" t="s">
        <v>277</v>
      </c>
      <c r="C91" s="260"/>
      <c r="D91" s="33" t="str">
        <f t="shared" ref="D91:I91" si="0">D$111</f>
        <v>FY19</v>
      </c>
      <c r="E91" s="33" t="str">
        <f t="shared" si="0"/>
        <v>FY20</v>
      </c>
      <c r="F91" s="33" t="str">
        <f t="shared" si="0"/>
        <v>FY21</v>
      </c>
      <c r="G91" s="33" t="str">
        <f t="shared" si="0"/>
        <v>FY22</v>
      </c>
      <c r="H91" s="33" t="str">
        <f t="shared" si="0"/>
        <v>FY23</v>
      </c>
      <c r="I91" s="33" t="str">
        <f t="shared" si="0"/>
        <v>FY24</v>
      </c>
      <c r="J91" s="106" t="s">
        <v>10</v>
      </c>
    </row>
    <row r="92" spans="1:22" s="169" customFormat="1" ht="15" customHeight="1" x14ac:dyDescent="0.25">
      <c r="A92" s="166"/>
      <c r="B92" s="303" t="s">
        <v>284</v>
      </c>
      <c r="C92" s="304"/>
      <c r="D92" s="167">
        <f t="shared" ref="D92:I92" si="1">(D127+D139)-SUM(D101)</f>
        <v>64235.519999999997</v>
      </c>
      <c r="E92" s="167">
        <f t="shared" si="1"/>
        <v>65498.483999999997</v>
      </c>
      <c r="F92" s="167">
        <f t="shared" si="1"/>
        <v>67135.946099999986</v>
      </c>
      <c r="G92" s="167">
        <f t="shared" si="1"/>
        <v>68814.344752499979</v>
      </c>
      <c r="H92" s="167">
        <f t="shared" si="1"/>
        <v>70534.703371312484</v>
      </c>
      <c r="I92" s="167">
        <f t="shared" si="1"/>
        <v>72298.070955595278</v>
      </c>
      <c r="J92" s="168">
        <f>SUM(D92:I92)</f>
        <v>408517.06917940773</v>
      </c>
    </row>
    <row r="93" spans="1:22" ht="15" hidden="1" customHeight="1" outlineLevel="1" x14ac:dyDescent="0.25">
      <c r="A93" s="2"/>
      <c r="B93" s="263" t="s">
        <v>51</v>
      </c>
      <c r="C93" s="264"/>
      <c r="D93" s="52">
        <v>0</v>
      </c>
      <c r="E93" s="52">
        <v>0</v>
      </c>
      <c r="F93" s="52">
        <v>0</v>
      </c>
      <c r="G93" s="52">
        <v>0</v>
      </c>
      <c r="H93" s="52">
        <v>0</v>
      </c>
      <c r="I93" s="52">
        <v>0</v>
      </c>
      <c r="J93" s="107">
        <f>SUM(D93:I93)</f>
        <v>0</v>
      </c>
    </row>
    <row r="94" spans="1:22" ht="15" hidden="1" customHeight="1" outlineLevel="1" x14ac:dyDescent="0.25">
      <c r="A94" s="2"/>
      <c r="B94" s="263" t="s">
        <v>50</v>
      </c>
      <c r="C94" s="264"/>
      <c r="D94" s="52">
        <v>0</v>
      </c>
      <c r="E94" s="52">
        <v>0</v>
      </c>
      <c r="F94" s="52">
        <v>0</v>
      </c>
      <c r="G94" s="52">
        <v>0</v>
      </c>
      <c r="H94" s="52">
        <v>0</v>
      </c>
      <c r="I94" s="52">
        <v>0</v>
      </c>
      <c r="J94" s="107">
        <f>SUM(D94:I94)</f>
        <v>0</v>
      </c>
    </row>
    <row r="95" spans="1:22" ht="15" hidden="1" customHeight="1" outlineLevel="1" x14ac:dyDescent="0.25">
      <c r="A95" s="2"/>
      <c r="B95" s="263" t="s">
        <v>49</v>
      </c>
      <c r="C95" s="264"/>
      <c r="D95" s="52">
        <v>0</v>
      </c>
      <c r="E95" s="52">
        <v>0</v>
      </c>
      <c r="F95" s="52">
        <v>0</v>
      </c>
      <c r="G95" s="52">
        <v>0</v>
      </c>
      <c r="H95" s="52">
        <v>0</v>
      </c>
      <c r="I95" s="52">
        <v>0</v>
      </c>
      <c r="J95" s="107">
        <f>SUM(D95:I95)</f>
        <v>0</v>
      </c>
    </row>
    <row r="96" spans="1:22" ht="15" hidden="1" customHeight="1" outlineLevel="1" x14ac:dyDescent="0.25">
      <c r="A96" s="2"/>
      <c r="B96" s="263" t="s">
        <v>48</v>
      </c>
      <c r="C96" s="264"/>
      <c r="D96" s="52">
        <v>0</v>
      </c>
      <c r="E96" s="52">
        <v>0</v>
      </c>
      <c r="F96" s="52">
        <v>0</v>
      </c>
      <c r="G96" s="52">
        <v>0</v>
      </c>
      <c r="H96" s="52">
        <v>0</v>
      </c>
      <c r="I96" s="52">
        <v>0</v>
      </c>
      <c r="J96" s="107">
        <f>SUM(D96:I96)</f>
        <v>0</v>
      </c>
    </row>
    <row r="97" spans="1:24" ht="15" customHeight="1" collapsed="1" x14ac:dyDescent="0.25">
      <c r="A97" s="2"/>
      <c r="B97" s="259" t="s">
        <v>47</v>
      </c>
      <c r="C97" s="260"/>
      <c r="D97" s="51"/>
      <c r="E97" s="51"/>
      <c r="F97" s="50"/>
      <c r="G97" s="50"/>
      <c r="H97" s="50"/>
      <c r="I97" s="50"/>
      <c r="J97" s="108"/>
    </row>
    <row r="98" spans="1:24" x14ac:dyDescent="0.25">
      <c r="A98" s="2"/>
      <c r="B98" s="265" t="s">
        <v>46</v>
      </c>
      <c r="C98" s="266"/>
      <c r="D98" s="30"/>
      <c r="E98" s="30"/>
      <c r="F98" s="30"/>
      <c r="G98" s="30"/>
      <c r="H98" s="30"/>
      <c r="I98" s="30"/>
      <c r="J98" s="107">
        <f>SUM(D98:I98)</f>
        <v>0</v>
      </c>
    </row>
    <row r="99" spans="1:24" x14ac:dyDescent="0.25">
      <c r="A99" s="2"/>
      <c r="B99" s="265" t="s">
        <v>45</v>
      </c>
      <c r="C99" s="266"/>
      <c r="D99" s="44"/>
      <c r="E99" s="30"/>
      <c r="F99" s="30"/>
      <c r="G99" s="30"/>
      <c r="H99" s="30"/>
      <c r="I99" s="30"/>
      <c r="J99" s="107">
        <f>SUM(D99:I99)</f>
        <v>0</v>
      </c>
    </row>
    <row r="100" spans="1:24" x14ac:dyDescent="0.25">
      <c r="A100" s="2"/>
      <c r="B100" s="267" t="s">
        <v>44</v>
      </c>
      <c r="C100" s="268"/>
      <c r="D100" s="49">
        <f t="shared" ref="D100:I100" si="2">0.15*D118</f>
        <v>11335.679999999998</v>
      </c>
      <c r="E100" s="49">
        <f t="shared" si="2"/>
        <v>11558.555999999999</v>
      </c>
      <c r="F100" s="49">
        <f t="shared" si="2"/>
        <v>11847.519899999998</v>
      </c>
      <c r="G100" s="49">
        <f t="shared" si="2"/>
        <v>12143.707897499997</v>
      </c>
      <c r="H100" s="49">
        <f t="shared" si="2"/>
        <v>12447.300594937496</v>
      </c>
      <c r="I100" s="49">
        <f t="shared" si="2"/>
        <v>12758.48310981093</v>
      </c>
      <c r="J100" s="107">
        <f>SUM(D100:I100)</f>
        <v>72091.247502248414</v>
      </c>
    </row>
    <row r="101" spans="1:24" x14ac:dyDescent="0.25">
      <c r="A101" s="2"/>
      <c r="B101" s="259" t="s">
        <v>43</v>
      </c>
      <c r="C101" s="260"/>
      <c r="D101" s="53">
        <f t="shared" ref="D101:I101" si="3">SUM(D98:D100)</f>
        <v>11335.679999999998</v>
      </c>
      <c r="E101" s="53">
        <f t="shared" si="3"/>
        <v>11558.555999999999</v>
      </c>
      <c r="F101" s="53">
        <f t="shared" si="3"/>
        <v>11847.519899999998</v>
      </c>
      <c r="G101" s="53">
        <f t="shared" si="3"/>
        <v>12143.707897499997</v>
      </c>
      <c r="H101" s="53">
        <f t="shared" si="3"/>
        <v>12447.300594937496</v>
      </c>
      <c r="I101" s="53">
        <f t="shared" si="3"/>
        <v>12758.48310981093</v>
      </c>
      <c r="J101" s="107">
        <f>SUM(D101:I101)</f>
        <v>72091.247502248414</v>
      </c>
    </row>
    <row r="102" spans="1:24" s="4" customFormat="1" ht="15.75" thickBot="1" x14ac:dyDescent="0.3">
      <c r="A102" s="5"/>
      <c r="B102" s="321" t="s">
        <v>42</v>
      </c>
      <c r="C102" s="322"/>
      <c r="D102" s="66">
        <f t="shared" ref="D102:J102" si="4">SUM(D92:D96)+D101</f>
        <v>75571.199999999997</v>
      </c>
      <c r="E102" s="66">
        <f t="shared" si="4"/>
        <v>77057.039999999994</v>
      </c>
      <c r="F102" s="66">
        <f t="shared" si="4"/>
        <v>78983.465999999986</v>
      </c>
      <c r="G102" s="66">
        <f t="shared" si="4"/>
        <v>80958.052649999969</v>
      </c>
      <c r="H102" s="66">
        <f t="shared" si="4"/>
        <v>82982.003966249977</v>
      </c>
      <c r="I102" s="66">
        <f t="shared" si="4"/>
        <v>85056.554065406206</v>
      </c>
      <c r="J102" s="109">
        <f t="shared" si="4"/>
        <v>480608.31668165617</v>
      </c>
    </row>
    <row r="103" spans="1:24" ht="15.75" hidden="1" thickTop="1" x14ac:dyDescent="0.25">
      <c r="A103" s="2"/>
      <c r="B103" s="110"/>
      <c r="C103" s="6"/>
      <c r="D103" s="6"/>
      <c r="E103" s="6"/>
      <c r="F103" s="6"/>
      <c r="G103" s="6"/>
      <c r="H103" s="6"/>
      <c r="I103" s="6"/>
      <c r="J103" s="79"/>
    </row>
    <row r="104" spans="1:24" ht="23.25" customHeight="1" thickTop="1" x14ac:dyDescent="0.25">
      <c r="A104" s="8" t="s">
        <v>36</v>
      </c>
      <c r="B104" s="273" t="s">
        <v>41</v>
      </c>
      <c r="C104" s="274"/>
      <c r="D104" s="274"/>
      <c r="E104" s="274"/>
      <c r="F104" s="274"/>
      <c r="G104" s="274"/>
      <c r="H104" s="274"/>
      <c r="I104" s="274"/>
      <c r="J104" s="275"/>
      <c r="W104" s="46" t="s">
        <v>40</v>
      </c>
      <c r="X104" s="46" t="b">
        <v>1</v>
      </c>
    </row>
    <row r="105" spans="1:24" ht="15" customHeight="1" x14ac:dyDescent="0.25">
      <c r="A105" s="2"/>
      <c r="B105" s="256" t="s">
        <v>39</v>
      </c>
      <c r="C105" s="257"/>
      <c r="D105" s="257"/>
      <c r="E105" s="257"/>
      <c r="F105" s="257"/>
      <c r="G105" s="257"/>
      <c r="H105" s="276">
        <v>61664</v>
      </c>
      <c r="I105" s="277"/>
      <c r="J105" s="97"/>
      <c r="W105" s="46" t="s">
        <v>38</v>
      </c>
      <c r="X105" s="46" t="b">
        <v>0</v>
      </c>
    </row>
    <row r="106" spans="1:24" ht="15" hidden="1" customHeight="1" x14ac:dyDescent="0.25">
      <c r="A106" s="2"/>
      <c r="B106" s="256" t="s">
        <v>37</v>
      </c>
      <c r="C106" s="257"/>
      <c r="D106" s="257"/>
      <c r="E106" s="257"/>
      <c r="F106" s="257"/>
      <c r="G106" s="257"/>
      <c r="H106" s="17"/>
      <c r="I106" s="17"/>
      <c r="J106" s="97"/>
      <c r="W106" s="46"/>
      <c r="X106" s="46"/>
    </row>
    <row r="107" spans="1:24" hidden="1" x14ac:dyDescent="0.25">
      <c r="A107" s="2"/>
      <c r="B107" s="83"/>
      <c r="C107" s="6"/>
      <c r="D107" s="6"/>
      <c r="E107" s="6"/>
      <c r="F107" s="6"/>
      <c r="G107" s="6"/>
      <c r="H107" s="6"/>
      <c r="I107" s="6"/>
      <c r="J107" s="79"/>
    </row>
    <row r="108" spans="1:24" s="4" customFormat="1" ht="15" hidden="1" customHeight="1" outlineLevel="1" x14ac:dyDescent="0.25">
      <c r="A108" s="5" t="s">
        <v>36</v>
      </c>
      <c r="B108" s="273" t="s">
        <v>35</v>
      </c>
      <c r="C108" s="274"/>
      <c r="D108" s="274"/>
      <c r="E108" s="274"/>
      <c r="F108" s="274"/>
      <c r="G108" s="274"/>
      <c r="H108" s="274"/>
      <c r="I108" s="274"/>
      <c r="J108" s="275"/>
    </row>
    <row r="109" spans="1:24" ht="30.75" hidden="1" customHeight="1" outlineLevel="1" x14ac:dyDescent="0.25">
      <c r="A109" s="2"/>
      <c r="B109" s="256" t="s">
        <v>34</v>
      </c>
      <c r="C109" s="257"/>
      <c r="D109" s="257"/>
      <c r="E109" s="257"/>
      <c r="F109" s="257"/>
      <c r="G109" s="257"/>
      <c r="H109" s="257"/>
      <c r="I109" s="257"/>
      <c r="J109" s="258"/>
    </row>
    <row r="110" spans="1:24" hidden="1" outlineLevel="1" x14ac:dyDescent="0.25">
      <c r="A110" s="2"/>
      <c r="B110" s="104" t="s">
        <v>18</v>
      </c>
      <c r="C110" s="34"/>
      <c r="D110" s="34"/>
      <c r="E110" s="34"/>
      <c r="F110" s="34"/>
      <c r="G110" s="34"/>
      <c r="H110" s="34"/>
      <c r="I110" s="34"/>
      <c r="J110" s="105"/>
    </row>
    <row r="111" spans="1:24" outlineLevel="1" x14ac:dyDescent="0.25">
      <c r="A111" s="2"/>
      <c r="B111" s="339" t="s">
        <v>33</v>
      </c>
      <c r="C111" s="340"/>
      <c r="D111" s="180" t="s">
        <v>16</v>
      </c>
      <c r="E111" s="181" t="s">
        <v>15</v>
      </c>
      <c r="F111" s="181" t="s">
        <v>14</v>
      </c>
      <c r="G111" s="181" t="s">
        <v>13</v>
      </c>
      <c r="H111" s="181" t="s">
        <v>12</v>
      </c>
      <c r="I111" s="181" t="s">
        <v>11</v>
      </c>
      <c r="J111" s="183" t="s">
        <v>10</v>
      </c>
    </row>
    <row r="112" spans="1:24" ht="15.75" outlineLevel="1" thickBot="1" x14ac:dyDescent="0.3">
      <c r="A112" s="2"/>
      <c r="B112" s="319" t="s">
        <v>32</v>
      </c>
      <c r="C112" s="320"/>
      <c r="D112" s="177"/>
      <c r="E112" s="178">
        <v>2.5000000000000001E-2</v>
      </c>
      <c r="F112" s="178">
        <v>2.5000000000000001E-2</v>
      </c>
      <c r="G112" s="178">
        <f>$F112</f>
        <v>2.5000000000000001E-2</v>
      </c>
      <c r="H112" s="178">
        <f>$F112</f>
        <v>2.5000000000000001E-2</v>
      </c>
      <c r="I112" s="178">
        <f>$F112</f>
        <v>2.5000000000000001E-2</v>
      </c>
      <c r="J112" s="179"/>
    </row>
    <row r="113" spans="1:10" outlineLevel="1" x14ac:dyDescent="0.25">
      <c r="A113" s="2"/>
      <c r="B113" s="280" t="s">
        <v>31</v>
      </c>
      <c r="C113" s="281"/>
      <c r="D113" s="170"/>
      <c r="E113" s="44"/>
      <c r="F113" s="44"/>
      <c r="G113" s="44"/>
      <c r="H113" s="44"/>
      <c r="I113" s="44"/>
      <c r="J113" s="112">
        <f>SUM(D113:I113)</f>
        <v>0</v>
      </c>
    </row>
    <row r="114" spans="1:10" ht="15.95" customHeight="1" outlineLevel="1" x14ac:dyDescent="0.25">
      <c r="A114" s="2"/>
      <c r="B114" s="282" t="s">
        <v>30</v>
      </c>
      <c r="C114" s="283"/>
      <c r="D114" s="170"/>
      <c r="E114" s="44"/>
      <c r="F114" s="44"/>
      <c r="G114" s="44"/>
      <c r="H114" s="44"/>
      <c r="I114" s="44"/>
      <c r="J114" s="112">
        <f>SUM(D114:I114)</f>
        <v>0</v>
      </c>
    </row>
    <row r="115" spans="1:10" outlineLevel="1" x14ac:dyDescent="0.25">
      <c r="A115" s="2"/>
      <c r="B115" s="280" t="s">
        <v>29</v>
      </c>
      <c r="C115" s="281"/>
      <c r="D115" s="171"/>
      <c r="E115" s="42"/>
      <c r="F115" s="41"/>
      <c r="G115" s="41"/>
      <c r="H115" s="41"/>
      <c r="I115" s="41"/>
      <c r="J115" s="113"/>
    </row>
    <row r="116" spans="1:10" outlineLevel="1" x14ac:dyDescent="0.25">
      <c r="A116" s="2"/>
      <c r="B116" s="280" t="s">
        <v>28</v>
      </c>
      <c r="C116" s="281"/>
      <c r="D116" s="172">
        <v>768</v>
      </c>
      <c r="E116" s="40">
        <v>764</v>
      </c>
      <c r="F116" s="39">
        <f>E116</f>
        <v>764</v>
      </c>
      <c r="G116" s="39">
        <f>F116</f>
        <v>764</v>
      </c>
      <c r="H116" s="39">
        <f>G116</f>
        <v>764</v>
      </c>
      <c r="I116" s="39">
        <f>H116</f>
        <v>764</v>
      </c>
      <c r="J116" s="114"/>
    </row>
    <row r="117" spans="1:10" outlineLevel="1" x14ac:dyDescent="0.25">
      <c r="A117" s="2"/>
      <c r="B117" s="280" t="s">
        <v>27</v>
      </c>
      <c r="C117" s="281"/>
      <c r="D117" s="170">
        <v>98.399999999999991</v>
      </c>
      <c r="E117" s="44">
        <v>100.85999999999999</v>
      </c>
      <c r="F117" s="43">
        <v>103.38149999999997</v>
      </c>
      <c r="G117" s="43">
        <v>105.96603749999997</v>
      </c>
      <c r="H117" s="43">
        <v>108.61518843749997</v>
      </c>
      <c r="I117" s="43">
        <v>111.33056814843745</v>
      </c>
      <c r="J117" s="112"/>
    </row>
    <row r="118" spans="1:10" outlineLevel="1" x14ac:dyDescent="0.25">
      <c r="A118" s="2"/>
      <c r="B118" s="280" t="s">
        <v>26</v>
      </c>
      <c r="C118" s="281"/>
      <c r="D118" s="173">
        <f t="shared" ref="D118:I118" si="5">D116*D117</f>
        <v>75571.199999999997</v>
      </c>
      <c r="E118" s="53">
        <f t="shared" si="5"/>
        <v>77057.039999999994</v>
      </c>
      <c r="F118" s="53">
        <f t="shared" si="5"/>
        <v>78983.465999999986</v>
      </c>
      <c r="G118" s="53">
        <f t="shared" si="5"/>
        <v>80958.052649999983</v>
      </c>
      <c r="H118" s="53">
        <f t="shared" si="5"/>
        <v>82982.003966249977</v>
      </c>
      <c r="I118" s="53">
        <f t="shared" si="5"/>
        <v>85056.554065406206</v>
      </c>
      <c r="J118" s="107">
        <f>SUM(D118:I118)</f>
        <v>480608.31668165617</v>
      </c>
    </row>
    <row r="119" spans="1:10" outlineLevel="1" x14ac:dyDescent="0.25">
      <c r="A119" s="2"/>
      <c r="B119" s="280" t="s">
        <v>25</v>
      </c>
      <c r="C119" s="281"/>
      <c r="D119" s="174"/>
      <c r="E119" s="73"/>
      <c r="F119" s="53">
        <f t="shared" ref="F119:G122" si="6">E119*(1+$G$112)</f>
        <v>0</v>
      </c>
      <c r="G119" s="53">
        <f t="shared" si="6"/>
        <v>0</v>
      </c>
      <c r="H119" s="53">
        <f>G119*(1+$H$112)</f>
        <v>0</v>
      </c>
      <c r="I119" s="53">
        <f>H119*(1+$I$112)</f>
        <v>0</v>
      </c>
      <c r="J119" s="107"/>
    </row>
    <row r="120" spans="1:10" outlineLevel="1" x14ac:dyDescent="0.25">
      <c r="A120" s="2"/>
      <c r="B120" s="280" t="s">
        <v>24</v>
      </c>
      <c r="C120" s="281"/>
      <c r="D120" s="174"/>
      <c r="E120" s="73"/>
      <c r="F120" s="53">
        <f t="shared" si="6"/>
        <v>0</v>
      </c>
      <c r="G120" s="53">
        <f t="shared" si="6"/>
        <v>0</v>
      </c>
      <c r="H120" s="53">
        <f>G120*(1+$H$112)</f>
        <v>0</v>
      </c>
      <c r="I120" s="53">
        <f>H120*(1+$I$112)</f>
        <v>0</v>
      </c>
      <c r="J120" s="107"/>
    </row>
    <row r="121" spans="1:10" outlineLevel="1" x14ac:dyDescent="0.25">
      <c r="A121" s="2"/>
      <c r="B121" s="267" t="s">
        <v>23</v>
      </c>
      <c r="C121" s="268"/>
      <c r="D121" s="174"/>
      <c r="E121" s="73"/>
      <c r="F121" s="53">
        <f t="shared" si="6"/>
        <v>0</v>
      </c>
      <c r="G121" s="53">
        <f t="shared" si="6"/>
        <v>0</v>
      </c>
      <c r="H121" s="53">
        <f>G121*(1+$H$112)</f>
        <v>0</v>
      </c>
      <c r="I121" s="53">
        <f>H121*(1+$I$112)</f>
        <v>0</v>
      </c>
      <c r="J121" s="107"/>
    </row>
    <row r="122" spans="1:10" hidden="1" outlineLevel="1" x14ac:dyDescent="0.25">
      <c r="A122" s="2"/>
      <c r="B122" s="267" t="s">
        <v>23</v>
      </c>
      <c r="C122" s="268"/>
      <c r="D122" s="174"/>
      <c r="E122" s="73"/>
      <c r="F122" s="53">
        <f t="shared" si="6"/>
        <v>0</v>
      </c>
      <c r="G122" s="53">
        <f t="shared" si="6"/>
        <v>0</v>
      </c>
      <c r="H122" s="53">
        <f>G122*(1+$H$112)</f>
        <v>0</v>
      </c>
      <c r="I122" s="53">
        <f>H122*(1+$I$112)</f>
        <v>0</v>
      </c>
      <c r="J122" s="107"/>
    </row>
    <row r="123" spans="1:10" outlineLevel="1" x14ac:dyDescent="0.25">
      <c r="A123" s="2"/>
      <c r="B123" s="280" t="s">
        <v>22</v>
      </c>
      <c r="C123" s="281"/>
      <c r="D123" s="173">
        <f t="shared" ref="D123:I123" si="7">SUM(D118:D122)</f>
        <v>75571.199999999997</v>
      </c>
      <c r="E123" s="53">
        <f t="shared" si="7"/>
        <v>77057.039999999994</v>
      </c>
      <c r="F123" s="53">
        <f t="shared" si="7"/>
        <v>78983.465999999986</v>
      </c>
      <c r="G123" s="53">
        <f t="shared" si="7"/>
        <v>80958.052649999983</v>
      </c>
      <c r="H123" s="53">
        <f t="shared" si="7"/>
        <v>82982.003966249977</v>
      </c>
      <c r="I123" s="53">
        <f t="shared" si="7"/>
        <v>85056.554065406206</v>
      </c>
      <c r="J123" s="107">
        <f>SUM(D123:I123)</f>
        <v>480608.31668165617</v>
      </c>
    </row>
    <row r="124" spans="1:10" ht="15" customHeight="1" outlineLevel="1" x14ac:dyDescent="0.25">
      <c r="A124" s="2"/>
      <c r="B124" s="267" t="s">
        <v>4</v>
      </c>
      <c r="C124" s="268"/>
      <c r="D124" s="174"/>
      <c r="E124" s="73"/>
      <c r="F124" s="53">
        <f t="shared" ref="F124:G126" si="8">E124*(1+$G$112)</f>
        <v>0</v>
      </c>
      <c r="G124" s="53">
        <f t="shared" si="8"/>
        <v>0</v>
      </c>
      <c r="H124" s="53">
        <f>G124*(1+$H$112)</f>
        <v>0</v>
      </c>
      <c r="I124" s="53">
        <f>H124*(1+$I$112)</f>
        <v>0</v>
      </c>
      <c r="J124" s="107">
        <f>SUM(D124:I124)</f>
        <v>0</v>
      </c>
    </row>
    <row r="125" spans="1:10" ht="15" hidden="1" customHeight="1" outlineLevel="1" x14ac:dyDescent="0.25">
      <c r="A125" s="2"/>
      <c r="B125" s="267" t="s">
        <v>4</v>
      </c>
      <c r="C125" s="268"/>
      <c r="D125" s="174"/>
      <c r="E125" s="73"/>
      <c r="F125" s="53">
        <f t="shared" si="8"/>
        <v>0</v>
      </c>
      <c r="G125" s="53">
        <f t="shared" si="8"/>
        <v>0</v>
      </c>
      <c r="H125" s="53">
        <f>G125*(1+$H$112)</f>
        <v>0</v>
      </c>
      <c r="I125" s="53">
        <f>H125*(1+$I$112)</f>
        <v>0</v>
      </c>
      <c r="J125" s="107">
        <f>SUM(D125:I125)</f>
        <v>0</v>
      </c>
    </row>
    <row r="126" spans="1:10" ht="15" hidden="1" customHeight="1" outlineLevel="1" x14ac:dyDescent="0.25">
      <c r="A126" s="2"/>
      <c r="B126" s="288" t="s">
        <v>4</v>
      </c>
      <c r="C126" s="289"/>
      <c r="D126" s="175"/>
      <c r="E126" s="74"/>
      <c r="F126" s="48">
        <f t="shared" si="8"/>
        <v>0</v>
      </c>
      <c r="G126" s="48">
        <f t="shared" si="8"/>
        <v>0</v>
      </c>
      <c r="H126" s="48">
        <f>G126*(1+$H$112)</f>
        <v>0</v>
      </c>
      <c r="I126" s="48">
        <f>H126*(1+$I$112)</f>
        <v>0</v>
      </c>
      <c r="J126" s="115">
        <f>SUM(D126:I126)</f>
        <v>0</v>
      </c>
    </row>
    <row r="127" spans="1:10" s="4" customFormat="1" outlineLevel="1" x14ac:dyDescent="0.25">
      <c r="A127" s="5"/>
      <c r="B127" s="271" t="s">
        <v>21</v>
      </c>
      <c r="C127" s="272"/>
      <c r="D127" s="176">
        <f t="shared" ref="D127:J127" si="9">D113+D114+D123+D124+D126+D125</f>
        <v>75571.199999999997</v>
      </c>
      <c r="E127" s="75">
        <f t="shared" si="9"/>
        <v>77057.039999999994</v>
      </c>
      <c r="F127" s="75">
        <f t="shared" si="9"/>
        <v>78983.465999999986</v>
      </c>
      <c r="G127" s="75">
        <f t="shared" si="9"/>
        <v>80958.052649999983</v>
      </c>
      <c r="H127" s="75">
        <f t="shared" si="9"/>
        <v>82982.003966249977</v>
      </c>
      <c r="I127" s="75">
        <f t="shared" si="9"/>
        <v>85056.554065406206</v>
      </c>
      <c r="J127" s="116">
        <f t="shared" si="9"/>
        <v>480608.31668165617</v>
      </c>
    </row>
    <row r="128" spans="1:10" hidden="1" outlineLevel="1" x14ac:dyDescent="0.25">
      <c r="A128" s="2"/>
      <c r="B128" s="110"/>
      <c r="C128" s="6"/>
      <c r="D128" s="6"/>
      <c r="E128" s="6"/>
      <c r="F128" s="6"/>
      <c r="G128" s="6"/>
      <c r="H128" s="6"/>
      <c r="I128" s="6"/>
      <c r="J128" s="79"/>
    </row>
    <row r="129" spans="1:10" hidden="1" x14ac:dyDescent="0.25">
      <c r="A129" s="2"/>
      <c r="B129" s="110"/>
      <c r="C129" s="6"/>
      <c r="D129" s="6"/>
      <c r="E129" s="6"/>
      <c r="F129" s="6"/>
      <c r="G129" s="6"/>
      <c r="H129" s="6"/>
      <c r="I129" s="6"/>
      <c r="J129" s="79"/>
    </row>
    <row r="130" spans="1:10" s="4" customFormat="1" ht="15" hidden="1" customHeight="1" outlineLevel="1" x14ac:dyDescent="0.25">
      <c r="A130" s="5" t="s">
        <v>20</v>
      </c>
      <c r="B130" s="273" t="s">
        <v>19</v>
      </c>
      <c r="C130" s="274"/>
      <c r="D130" s="274"/>
      <c r="E130" s="274"/>
      <c r="F130" s="274"/>
      <c r="G130" s="274"/>
      <c r="H130" s="274"/>
      <c r="I130" s="274"/>
      <c r="J130" s="275"/>
    </row>
    <row r="131" spans="1:10" hidden="1" outlineLevel="1" x14ac:dyDescent="0.25">
      <c r="A131" s="2"/>
      <c r="B131" s="104" t="s">
        <v>18</v>
      </c>
      <c r="C131" s="34"/>
      <c r="D131" s="34"/>
      <c r="E131" s="34"/>
      <c r="F131" s="34"/>
      <c r="G131" s="34"/>
      <c r="H131" s="34"/>
      <c r="I131" s="34"/>
      <c r="J131" s="105"/>
    </row>
    <row r="132" spans="1:10" hidden="1" outlineLevel="1" x14ac:dyDescent="0.25">
      <c r="A132" s="2"/>
      <c r="B132" s="278" t="s">
        <v>17</v>
      </c>
      <c r="C132" s="279"/>
      <c r="D132" s="33" t="s">
        <v>16</v>
      </c>
      <c r="E132" s="32" t="s">
        <v>15</v>
      </c>
      <c r="F132" s="32" t="s">
        <v>14</v>
      </c>
      <c r="G132" s="32" t="s">
        <v>13</v>
      </c>
      <c r="H132" s="32" t="s">
        <v>12</v>
      </c>
      <c r="I132" s="32" t="s">
        <v>11</v>
      </c>
      <c r="J132" s="117" t="s">
        <v>10</v>
      </c>
    </row>
    <row r="133" spans="1:10" hidden="1" outlineLevel="1" x14ac:dyDescent="0.25">
      <c r="A133" s="2"/>
      <c r="B133" s="284" t="s">
        <v>9</v>
      </c>
      <c r="C133" s="285"/>
      <c r="D133" s="30"/>
      <c r="E133" s="30"/>
      <c r="F133" s="30"/>
      <c r="G133" s="30"/>
      <c r="H133" s="30"/>
      <c r="I133" s="30"/>
      <c r="J133" s="118">
        <f t="shared" ref="J133:J138" si="10">SUM(D133:I133)</f>
        <v>0</v>
      </c>
    </row>
    <row r="134" spans="1:10" hidden="1" outlineLevel="1" x14ac:dyDescent="0.25">
      <c r="A134" s="2"/>
      <c r="B134" s="284" t="s">
        <v>8</v>
      </c>
      <c r="C134" s="285"/>
      <c r="D134" s="30"/>
      <c r="E134" s="30"/>
      <c r="F134" s="30"/>
      <c r="G134" s="30"/>
      <c r="H134" s="30"/>
      <c r="I134" s="30"/>
      <c r="J134" s="118">
        <f t="shared" si="10"/>
        <v>0</v>
      </c>
    </row>
    <row r="135" spans="1:10" hidden="1" outlineLevel="1" x14ac:dyDescent="0.25">
      <c r="A135" s="2"/>
      <c r="B135" s="284" t="s">
        <v>7</v>
      </c>
      <c r="C135" s="285"/>
      <c r="D135" s="30"/>
      <c r="E135" s="30"/>
      <c r="F135" s="30"/>
      <c r="G135" s="30"/>
      <c r="H135" s="30"/>
      <c r="I135" s="30"/>
      <c r="J135" s="118">
        <f t="shared" si="10"/>
        <v>0</v>
      </c>
    </row>
    <row r="136" spans="1:10" hidden="1" outlineLevel="1" x14ac:dyDescent="0.25">
      <c r="A136" s="2"/>
      <c r="B136" s="284" t="s">
        <v>6</v>
      </c>
      <c r="C136" s="285"/>
      <c r="D136" s="30"/>
      <c r="E136" s="30"/>
      <c r="F136" s="30"/>
      <c r="G136" s="30"/>
      <c r="H136" s="30"/>
      <c r="I136" s="30"/>
      <c r="J136" s="118">
        <f t="shared" si="10"/>
        <v>0</v>
      </c>
    </row>
    <row r="137" spans="1:10" hidden="1" outlineLevel="1" x14ac:dyDescent="0.25">
      <c r="A137" s="2"/>
      <c r="B137" s="284" t="s">
        <v>5</v>
      </c>
      <c r="C137" s="285"/>
      <c r="D137" s="30"/>
      <c r="E137" s="30"/>
      <c r="F137" s="30"/>
      <c r="G137" s="30"/>
      <c r="H137" s="30"/>
      <c r="I137" s="30"/>
      <c r="J137" s="118">
        <f t="shared" si="10"/>
        <v>0</v>
      </c>
    </row>
    <row r="138" spans="1:10" hidden="1" outlineLevel="1" x14ac:dyDescent="0.25">
      <c r="A138" s="2"/>
      <c r="B138" s="267" t="s">
        <v>4</v>
      </c>
      <c r="C138" s="268"/>
      <c r="D138" s="30"/>
      <c r="E138" s="30"/>
      <c r="F138" s="30"/>
      <c r="G138" s="30"/>
      <c r="H138" s="30"/>
      <c r="I138" s="30"/>
      <c r="J138" s="118">
        <f t="shared" si="10"/>
        <v>0</v>
      </c>
    </row>
    <row r="139" spans="1:10" s="4" customFormat="1" ht="15.75" hidden="1" outlineLevel="1" thickBot="1" x14ac:dyDescent="0.3">
      <c r="A139" s="5"/>
      <c r="B139" s="286" t="s">
        <v>3</v>
      </c>
      <c r="C139" s="287"/>
      <c r="D139" s="29">
        <f t="shared" ref="D139:J139" si="11">SUM(D133:D138)</f>
        <v>0</v>
      </c>
      <c r="E139" s="29">
        <f t="shared" si="11"/>
        <v>0</v>
      </c>
      <c r="F139" s="29">
        <f t="shared" si="11"/>
        <v>0</v>
      </c>
      <c r="G139" s="29">
        <f t="shared" si="11"/>
        <v>0</v>
      </c>
      <c r="H139" s="29">
        <f t="shared" si="11"/>
        <v>0</v>
      </c>
      <c r="I139" s="29">
        <f t="shared" si="11"/>
        <v>0</v>
      </c>
      <c r="J139" s="119">
        <f t="shared" si="11"/>
        <v>0</v>
      </c>
    </row>
    <row r="140" spans="1:10" hidden="1" outlineLevel="1" x14ac:dyDescent="0.25">
      <c r="A140" s="2"/>
      <c r="B140" s="110"/>
      <c r="C140" s="6"/>
      <c r="D140" s="6"/>
      <c r="E140" s="6"/>
      <c r="F140" s="6"/>
      <c r="G140" s="6"/>
      <c r="H140" s="6"/>
      <c r="I140" s="6"/>
      <c r="J140" s="79"/>
    </row>
    <row r="141" spans="1:10" hidden="1" collapsed="1" x14ac:dyDescent="0.25">
      <c r="A141" s="2"/>
      <c r="B141" s="110"/>
      <c r="C141" s="6"/>
      <c r="D141" s="6"/>
      <c r="E141" s="6"/>
      <c r="F141" s="6"/>
      <c r="G141" s="6"/>
      <c r="H141" s="6"/>
      <c r="I141" s="6"/>
      <c r="J141" s="79"/>
    </row>
    <row r="142" spans="1:10" hidden="1" x14ac:dyDescent="0.25">
      <c r="A142" s="2"/>
      <c r="B142" s="120" t="s">
        <v>2</v>
      </c>
      <c r="C142" s="6"/>
      <c r="D142" s="6"/>
      <c r="E142" s="6"/>
      <c r="F142" s="6"/>
      <c r="G142" s="6"/>
      <c r="H142" s="6"/>
      <c r="I142" s="6"/>
      <c r="J142" s="79"/>
    </row>
    <row r="143" spans="1:10" hidden="1" x14ac:dyDescent="0.25">
      <c r="A143" s="2"/>
      <c r="B143" s="83"/>
      <c r="C143" s="6"/>
      <c r="D143" s="6"/>
      <c r="E143" s="6"/>
      <c r="F143" s="6"/>
      <c r="G143" s="6"/>
      <c r="H143" s="6"/>
      <c r="I143" s="6"/>
      <c r="J143" s="79"/>
    </row>
    <row r="144" spans="1:10" s="4" customFormat="1" x14ac:dyDescent="0.25">
      <c r="A144" s="5" t="s">
        <v>1</v>
      </c>
      <c r="B144" s="121" t="s">
        <v>0</v>
      </c>
      <c r="C144" s="28"/>
      <c r="D144" s="28"/>
      <c r="E144" s="28"/>
      <c r="F144" s="28"/>
      <c r="G144" s="28"/>
      <c r="H144" s="28"/>
      <c r="I144" s="28"/>
      <c r="J144" s="122"/>
    </row>
    <row r="145" spans="1:10" s="26" customFormat="1" ht="16.5" customHeight="1" x14ac:dyDescent="0.25">
      <c r="A145" s="27"/>
      <c r="B145" s="123" t="s">
        <v>271</v>
      </c>
      <c r="C145" s="24" t="s">
        <v>285</v>
      </c>
      <c r="D145" s="25">
        <v>253</v>
      </c>
      <c r="E145" s="25">
        <v>253</v>
      </c>
      <c r="F145" s="24"/>
      <c r="G145" s="24"/>
      <c r="H145" s="24"/>
      <c r="I145" s="24"/>
      <c r="J145" s="124"/>
    </row>
    <row r="146" spans="1:10" ht="16.5" customHeight="1" x14ac:dyDescent="0.25">
      <c r="A146" s="2"/>
      <c r="B146" s="123"/>
      <c r="C146" s="24" t="s">
        <v>274</v>
      </c>
      <c r="D146" s="25">
        <v>53</v>
      </c>
      <c r="E146" s="25">
        <v>53</v>
      </c>
      <c r="F146" s="6"/>
      <c r="G146" s="6"/>
      <c r="H146" s="6"/>
      <c r="I146" s="6"/>
      <c r="J146" s="125"/>
    </row>
    <row r="147" spans="1:10" ht="16.5" customHeight="1" x14ac:dyDescent="0.25">
      <c r="A147" s="2"/>
      <c r="B147" s="123"/>
      <c r="C147" s="24" t="s">
        <v>286</v>
      </c>
      <c r="D147" s="23">
        <v>59</v>
      </c>
      <c r="E147" s="23">
        <v>59</v>
      </c>
      <c r="F147" s="6"/>
      <c r="G147" s="6"/>
      <c r="H147" s="6"/>
      <c r="I147" s="6"/>
      <c r="J147" s="125"/>
    </row>
    <row r="148" spans="1:10" ht="16.5" customHeight="1" thickBot="1" x14ac:dyDescent="0.3">
      <c r="A148" s="2"/>
      <c r="B148" s="126"/>
      <c r="C148" s="127" t="s">
        <v>10</v>
      </c>
      <c r="D148" s="128">
        <f>SUM(D145:D147)</f>
        <v>365</v>
      </c>
      <c r="E148" s="128">
        <f>SUM(E145:E147)</f>
        <v>365</v>
      </c>
      <c r="F148" s="129"/>
      <c r="G148" s="127"/>
      <c r="H148" s="127"/>
      <c r="I148" s="127"/>
      <c r="J148" s="130"/>
    </row>
    <row r="149" spans="1:10" x14ac:dyDescent="0.25">
      <c r="A149" s="2"/>
      <c r="B149" s="2"/>
      <c r="C149" s="2"/>
      <c r="D149" s="2"/>
      <c r="E149" s="2"/>
      <c r="F149" s="2"/>
      <c r="G149" s="2"/>
      <c r="H149" s="2"/>
      <c r="I149" s="2"/>
      <c r="J149" s="2"/>
    </row>
    <row r="150" spans="1:10" x14ac:dyDescent="0.25">
      <c r="A150" s="3"/>
      <c r="B150" s="2"/>
      <c r="C150" s="2"/>
      <c r="D150" s="2"/>
      <c r="E150" s="2"/>
      <c r="F150" s="2"/>
      <c r="G150" s="2"/>
      <c r="H150" s="2"/>
      <c r="I150" s="2"/>
      <c r="J150" s="2"/>
    </row>
    <row r="151" spans="1:10" x14ac:dyDescent="0.25">
      <c r="B151" s="2"/>
      <c r="C151" s="2"/>
      <c r="D151" s="2"/>
      <c r="E151" s="2"/>
      <c r="F151" s="2"/>
      <c r="G151" s="2"/>
      <c r="H151" s="2"/>
      <c r="I151" s="2"/>
      <c r="J151" s="2"/>
    </row>
    <row r="152" spans="1:10" x14ac:dyDescent="0.25">
      <c r="B152" s="2"/>
      <c r="C152" s="2"/>
      <c r="D152" s="2"/>
      <c r="E152" s="2"/>
      <c r="F152" s="2"/>
      <c r="G152" s="2"/>
      <c r="H152" s="2"/>
      <c r="I152" s="2"/>
      <c r="J152" s="2"/>
    </row>
    <row r="153" spans="1:10" x14ac:dyDescent="0.25">
      <c r="B153" s="2"/>
      <c r="C153" s="2"/>
      <c r="D153" s="2"/>
      <c r="E153" s="2"/>
      <c r="F153" s="2"/>
      <c r="G153" s="2"/>
      <c r="H153" s="2"/>
      <c r="I153" s="2"/>
      <c r="J153" s="2"/>
    </row>
    <row r="154" spans="1:10" x14ac:dyDescent="0.25">
      <c r="B154" s="22"/>
      <c r="C154" s="22"/>
      <c r="D154" s="22"/>
      <c r="E154" s="22"/>
      <c r="F154" s="22"/>
      <c r="G154" s="22"/>
      <c r="H154" s="22"/>
      <c r="I154" s="22"/>
      <c r="J154" s="22"/>
    </row>
    <row r="155" spans="1:10" x14ac:dyDescent="0.25">
      <c r="B155" s="22"/>
      <c r="C155" s="22"/>
      <c r="D155" s="22"/>
      <c r="E155" s="22"/>
      <c r="F155" s="22"/>
      <c r="G155" s="22"/>
      <c r="H155" s="22"/>
      <c r="I155" s="22"/>
      <c r="J155" s="22"/>
    </row>
    <row r="156" spans="1:10" x14ac:dyDescent="0.25">
      <c r="B156" s="22"/>
      <c r="C156" s="22"/>
      <c r="D156" s="22"/>
      <c r="E156" s="22"/>
      <c r="F156" s="22"/>
      <c r="G156" s="22"/>
      <c r="H156" s="22"/>
      <c r="I156" s="22"/>
      <c r="J156" s="22"/>
    </row>
    <row r="157" spans="1:10" x14ac:dyDescent="0.25">
      <c r="B157" s="22"/>
      <c r="C157" s="22"/>
      <c r="D157" s="22"/>
      <c r="E157" s="22"/>
      <c r="F157" s="22"/>
      <c r="G157" s="22"/>
      <c r="H157" s="22"/>
      <c r="I157" s="22"/>
      <c r="J157" s="22"/>
    </row>
    <row r="158" spans="1:10" x14ac:dyDescent="0.25">
      <c r="B158" s="22"/>
      <c r="C158" s="22"/>
      <c r="D158" s="22"/>
      <c r="E158" s="22"/>
      <c r="F158" s="22"/>
      <c r="G158" s="22"/>
      <c r="H158" s="22"/>
      <c r="I158" s="22"/>
      <c r="J158" s="22"/>
    </row>
    <row r="159" spans="1:10" x14ac:dyDescent="0.25">
      <c r="B159" s="22"/>
      <c r="C159" s="22"/>
      <c r="D159" s="22"/>
      <c r="E159" s="22"/>
      <c r="F159" s="22"/>
      <c r="G159" s="22"/>
      <c r="H159" s="22"/>
      <c r="I159" s="22"/>
      <c r="J159" s="22"/>
    </row>
    <row r="160" spans="1:10" x14ac:dyDescent="0.25">
      <c r="B160" s="22"/>
      <c r="C160" s="22"/>
      <c r="D160" s="22"/>
      <c r="E160" s="22"/>
      <c r="F160" s="22"/>
      <c r="G160" s="22"/>
      <c r="H160" s="22"/>
      <c r="I160" s="22"/>
      <c r="J160" s="22"/>
    </row>
    <row r="161" spans="2:10" x14ac:dyDescent="0.25">
      <c r="B161" s="22"/>
      <c r="C161" s="22"/>
      <c r="D161" s="22"/>
      <c r="E161" s="22"/>
      <c r="F161" s="22"/>
      <c r="G161" s="22"/>
      <c r="H161" s="22"/>
      <c r="I161" s="22"/>
      <c r="J161" s="22"/>
    </row>
    <row r="162" spans="2:10" x14ac:dyDescent="0.25">
      <c r="B162" s="22"/>
      <c r="C162" s="22"/>
      <c r="D162" s="22"/>
      <c r="E162" s="22"/>
      <c r="F162" s="22"/>
      <c r="G162" s="22"/>
      <c r="H162" s="22"/>
      <c r="I162" s="22"/>
      <c r="J162" s="22"/>
    </row>
    <row r="163" spans="2:10" x14ac:dyDescent="0.25">
      <c r="B163" s="22"/>
      <c r="C163" s="22"/>
      <c r="D163" s="22"/>
      <c r="E163" s="22"/>
      <c r="F163" s="22"/>
      <c r="G163" s="22"/>
      <c r="H163" s="22"/>
      <c r="I163" s="22"/>
      <c r="J163" s="22"/>
    </row>
    <row r="164" spans="2:10" x14ac:dyDescent="0.25">
      <c r="B164" s="22"/>
      <c r="C164" s="22"/>
      <c r="D164" s="22"/>
      <c r="E164" s="22"/>
      <c r="F164" s="22"/>
      <c r="G164" s="22"/>
      <c r="H164" s="22"/>
      <c r="I164" s="22"/>
      <c r="J164" s="22"/>
    </row>
    <row r="165" spans="2:10" x14ac:dyDescent="0.25">
      <c r="B165" s="22"/>
      <c r="C165" s="22"/>
      <c r="D165" s="22"/>
      <c r="E165" s="22"/>
      <c r="F165" s="22"/>
      <c r="G165" s="22"/>
      <c r="H165" s="22"/>
      <c r="I165" s="22"/>
      <c r="J165" s="22"/>
    </row>
    <row r="166" spans="2:10" x14ac:dyDescent="0.25">
      <c r="B166" s="22"/>
      <c r="C166" s="22"/>
      <c r="D166" s="22"/>
      <c r="E166" s="22"/>
      <c r="F166" s="22"/>
      <c r="G166" s="22"/>
      <c r="H166" s="22"/>
      <c r="I166" s="22"/>
      <c r="J166" s="22"/>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9" name="Range7"/>
    <protectedRange sqref="D133:I138" name="Range5"/>
    <protectedRange sqref="D113:I114" name="Range1"/>
    <protectedRange sqref="D116:E117" name="Range2"/>
    <protectedRange sqref="D119:E120" name="Range3"/>
    <protectedRange sqref="B121:E122" name="Range4"/>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 sqref="B145:J145" name="Range6_1"/>
  </protectedRanges>
  <mergeCells count="116">
    <mergeCell ref="B130:J130"/>
    <mergeCell ref="B102:C102"/>
    <mergeCell ref="I10:J10"/>
    <mergeCell ref="F11:H11"/>
    <mergeCell ref="B11:C12"/>
    <mergeCell ref="D11:E12"/>
    <mergeCell ref="B2:C2"/>
    <mergeCell ref="B1:C1"/>
    <mergeCell ref="D3:H3"/>
    <mergeCell ref="F12:H12"/>
    <mergeCell ref="D2:H2"/>
    <mergeCell ref="D1:H1"/>
    <mergeCell ref="D4:H4"/>
    <mergeCell ref="B10:C10"/>
    <mergeCell ref="D10:E10"/>
    <mergeCell ref="F10:H10"/>
    <mergeCell ref="B125:C125"/>
    <mergeCell ref="B126:C126"/>
    <mergeCell ref="B127:C127"/>
    <mergeCell ref="B111:C111"/>
    <mergeCell ref="B63:J63"/>
    <mergeCell ref="C69:E69"/>
    <mergeCell ref="C68:E68"/>
    <mergeCell ref="C67:E67"/>
    <mergeCell ref="B132:C132"/>
    <mergeCell ref="B96:C96"/>
    <mergeCell ref="B93:C93"/>
    <mergeCell ref="B94:C94"/>
    <mergeCell ref="B95:C95"/>
    <mergeCell ref="B47:J47"/>
    <mergeCell ref="B101:C101"/>
    <mergeCell ref="B100:C100"/>
    <mergeCell ref="B99:C99"/>
    <mergeCell ref="C66:E66"/>
    <mergeCell ref="B79:J79"/>
    <mergeCell ref="B97:C97"/>
    <mergeCell ref="B78:J78"/>
    <mergeCell ref="B88:J88"/>
    <mergeCell ref="B74:J74"/>
    <mergeCell ref="B75:J75"/>
    <mergeCell ref="F66:J66"/>
    <mergeCell ref="F67:J67"/>
    <mergeCell ref="F68:J68"/>
    <mergeCell ref="F69:J69"/>
    <mergeCell ref="B84:J84"/>
    <mergeCell ref="B114:C114"/>
    <mergeCell ref="B113:C113"/>
    <mergeCell ref="B112:C112"/>
    <mergeCell ref="B105:G105"/>
    <mergeCell ref="B83:J83"/>
    <mergeCell ref="F71:J71"/>
    <mergeCell ref="F72:J72"/>
    <mergeCell ref="C72:E72"/>
    <mergeCell ref="C71:E71"/>
    <mergeCell ref="C70:E70"/>
    <mergeCell ref="F70:J70"/>
    <mergeCell ref="B108:J108"/>
    <mergeCell ref="B106:G106"/>
    <mergeCell ref="H105:I105"/>
    <mergeCell ref="B44:J44"/>
    <mergeCell ref="B45:J45"/>
    <mergeCell ref="B37:J37"/>
    <mergeCell ref="D13:E13"/>
    <mergeCell ref="B22:C22"/>
    <mergeCell ref="B57:J57"/>
    <mergeCell ref="B58:J58"/>
    <mergeCell ref="B91:C91"/>
    <mergeCell ref="B43:J43"/>
    <mergeCell ref="B139:C139"/>
    <mergeCell ref="B8:J8"/>
    <mergeCell ref="B98:C98"/>
    <mergeCell ref="B115:C115"/>
    <mergeCell ref="B116:C116"/>
    <mergeCell ref="B117:C117"/>
    <mergeCell ref="B118:C118"/>
    <mergeCell ref="B119:C119"/>
    <mergeCell ref="B89:J89"/>
    <mergeCell ref="B48:C48"/>
    <mergeCell ref="B49:C49"/>
    <mergeCell ref="B50:C50"/>
    <mergeCell ref="D50:J50"/>
    <mergeCell ref="D48:J48"/>
    <mergeCell ref="D49:J49"/>
    <mergeCell ref="B36:G36"/>
    <mergeCell ref="B38:J38"/>
    <mergeCell ref="F13:H13"/>
    <mergeCell ref="B13:C13"/>
    <mergeCell ref="B16:C16"/>
    <mergeCell ref="B17:J17"/>
    <mergeCell ref="B14:C15"/>
    <mergeCell ref="D14:E15"/>
    <mergeCell ref="D16:J16"/>
    <mergeCell ref="I2:J4"/>
    <mergeCell ref="B138:C138"/>
    <mergeCell ref="B136:C136"/>
    <mergeCell ref="B137:C137"/>
    <mergeCell ref="B134:C134"/>
    <mergeCell ref="B120:C120"/>
    <mergeCell ref="B121:C121"/>
    <mergeCell ref="B122:C122"/>
    <mergeCell ref="B123:C123"/>
    <mergeCell ref="B124:C124"/>
    <mergeCell ref="F14:H15"/>
    <mergeCell ref="B40:J40"/>
    <mergeCell ref="B65:J65"/>
    <mergeCell ref="G22:J22"/>
    <mergeCell ref="D22:F22"/>
    <mergeCell ref="B135:C135"/>
    <mergeCell ref="B133:C133"/>
    <mergeCell ref="B109:J109"/>
    <mergeCell ref="B92:C92"/>
    <mergeCell ref="B104:J104"/>
    <mergeCell ref="B42:J42"/>
    <mergeCell ref="B29:D29"/>
    <mergeCell ref="B62:J62"/>
    <mergeCell ref="I13:J13"/>
  </mergeCells>
  <dataValidations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58" orientation="portrait" r:id="rId1"/>
  <headerFooter>
    <oddHeader>&amp;L&amp;"-,Regular"&amp;11&amp;K000000FY 2019 Durham Workplan&amp;"-,Italic"&amp;10&amp;K00-046
&amp;R&amp;"-,Regular"&amp;A</oddHeader>
    <oddFooter>&amp;C&amp;"-,Regular"Transit Services - GoDurham &amp;P&amp;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6</xdr:col>
                    <xdr:colOff>1076325</xdr:colOff>
                    <xdr:row>34</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5</xdr:col>
                    <xdr:colOff>495300</xdr:colOff>
                    <xdr:row>34</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4</xdr:col>
                    <xdr:colOff>314325</xdr:colOff>
                    <xdr:row>22</xdr:row>
                    <xdr:rowOff>9525</xdr:rowOff>
                  </from>
                  <to>
                    <xdr:col>5</xdr:col>
                    <xdr:colOff>1019175</xdr:colOff>
                    <xdr:row>33</xdr:row>
                    <xdr:rowOff>190500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5</xdr:col>
                    <xdr:colOff>1209675</xdr:colOff>
                    <xdr:row>22</xdr:row>
                    <xdr:rowOff>9525</xdr:rowOff>
                  </from>
                  <to>
                    <xdr:col>7</xdr:col>
                    <xdr:colOff>571500</xdr:colOff>
                    <xdr:row>33</xdr:row>
                    <xdr:rowOff>190500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7</xdr:col>
                    <xdr:colOff>781050</xdr:colOff>
                    <xdr:row>22</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2</xdr:col>
                    <xdr:colOff>1009650</xdr:colOff>
                    <xdr:row>16</xdr:row>
                    <xdr:rowOff>219075</xdr:rowOff>
                  </from>
                  <to>
                    <xdr:col>3</xdr:col>
                    <xdr:colOff>781050</xdr:colOff>
                    <xdr:row>16</xdr:row>
                    <xdr:rowOff>219075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2</xdr:col>
                    <xdr:colOff>1009650</xdr:colOff>
                    <xdr:row>16</xdr:row>
                    <xdr:rowOff>219075</xdr:rowOff>
                  </from>
                  <to>
                    <xdr:col>3</xdr:col>
                    <xdr:colOff>771525</xdr:colOff>
                    <xdr:row>16</xdr:row>
                    <xdr:rowOff>219075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2</xdr:col>
                    <xdr:colOff>1009650</xdr:colOff>
                    <xdr:row>16</xdr:row>
                    <xdr:rowOff>219075</xdr:rowOff>
                  </from>
                  <to>
                    <xdr:col>3</xdr:col>
                    <xdr:colOff>781050</xdr:colOff>
                    <xdr:row>16</xdr:row>
                    <xdr:rowOff>219075</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3</xdr:col>
                    <xdr:colOff>857250</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5</xdr:col>
                    <xdr:colOff>19050</xdr:colOff>
                    <xdr:row>16</xdr:row>
                    <xdr:rowOff>219075</xdr:rowOff>
                  </from>
                  <to>
                    <xdr:col>5</xdr:col>
                    <xdr:colOff>990600</xdr:colOff>
                    <xdr:row>16</xdr:row>
                    <xdr:rowOff>219075</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2</xdr:col>
                    <xdr:colOff>1009650</xdr:colOff>
                    <xdr:row>16</xdr:row>
                    <xdr:rowOff>219075</xdr:rowOff>
                  </from>
                  <to>
                    <xdr:col>3</xdr:col>
                    <xdr:colOff>781050</xdr:colOff>
                    <xdr:row>16</xdr:row>
                    <xdr:rowOff>219075</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5</xdr:col>
                    <xdr:colOff>28575</xdr:colOff>
                    <xdr:row>16</xdr:row>
                    <xdr:rowOff>219075</xdr:rowOff>
                  </from>
                  <to>
                    <xdr:col>5</xdr:col>
                    <xdr:colOff>990600</xdr:colOff>
                    <xdr:row>16</xdr:row>
                    <xdr:rowOff>219075</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5</xdr:col>
                    <xdr:colOff>19050</xdr:colOff>
                    <xdr:row>16</xdr:row>
                    <xdr:rowOff>219075</xdr:rowOff>
                  </from>
                  <to>
                    <xdr:col>5</xdr:col>
                    <xdr:colOff>981075</xdr:colOff>
                    <xdr:row>16</xdr:row>
                    <xdr:rowOff>219075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3</xdr:col>
                    <xdr:colOff>866775</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3</xdr:col>
                    <xdr:colOff>866775</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3</xdr:col>
                    <xdr:colOff>857250</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7</xdr:col>
                    <xdr:colOff>1276350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6</xdr:col>
                    <xdr:colOff>762000</xdr:colOff>
                    <xdr:row>103</xdr:row>
                    <xdr:rowOff>9525</xdr:rowOff>
                  </from>
                  <to>
                    <xdr:col>7</xdr:col>
                    <xdr:colOff>990600</xdr:colOff>
                    <xdr:row>103</xdr:row>
                    <xdr:rowOff>209550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6"/>
  <sheetViews>
    <sheetView topLeftCell="B1" zoomScale="85" zoomScaleNormal="85" zoomScaleSheetLayoutView="90" workbookViewId="0">
      <selection activeCell="J11" sqref="J11"/>
    </sheetView>
  </sheetViews>
  <sheetFormatPr defaultColWidth="8.625" defaultRowHeight="15" outlineLevelRow="1" outlineLevelCol="1" x14ac:dyDescent="0.25"/>
  <cols>
    <col min="1" max="1" width="7.875" style="1" hidden="1" customWidth="1"/>
    <col min="2" max="3" width="15.625" style="1" customWidth="1"/>
    <col min="4" max="9" width="17.625" style="1" customWidth="1"/>
    <col min="10" max="10" width="21.125" style="1" customWidth="1"/>
    <col min="11" max="11" width="3.875" style="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x14ac:dyDescent="0.3">
      <c r="A1" s="3"/>
      <c r="B1" s="327" t="s">
        <v>288</v>
      </c>
      <c r="C1" s="328"/>
      <c r="D1" s="332" t="s">
        <v>205</v>
      </c>
      <c r="E1" s="333"/>
      <c r="F1" s="333"/>
      <c r="G1" s="333"/>
      <c r="H1" s="334"/>
      <c r="I1" s="158" t="s">
        <v>204</v>
      </c>
      <c r="J1" s="76">
        <v>43282</v>
      </c>
      <c r="W1" s="1" t="s">
        <v>203</v>
      </c>
    </row>
    <row r="2" spans="1:29" ht="18.75" customHeight="1" x14ac:dyDescent="0.3">
      <c r="A2" s="3"/>
      <c r="B2" s="326" t="str">
        <f>CONCATENATE(C3,C4,"_",C5,C6)</f>
        <v>18DCI_TS4</v>
      </c>
      <c r="C2" s="196"/>
      <c r="D2" s="329" t="s">
        <v>281</v>
      </c>
      <c r="E2" s="330"/>
      <c r="F2" s="330"/>
      <c r="G2" s="330"/>
      <c r="H2" s="331"/>
      <c r="I2" s="290" t="s">
        <v>197</v>
      </c>
      <c r="J2" s="291"/>
      <c r="W2" s="1" t="s">
        <v>202</v>
      </c>
      <c r="X2" s="56" t="s">
        <v>201</v>
      </c>
      <c r="Y2" s="1" t="s">
        <v>200</v>
      </c>
      <c r="Z2" s="1" t="s">
        <v>199</v>
      </c>
      <c r="AA2" s="1" t="s">
        <v>198</v>
      </c>
      <c r="AC2" s="1" t="s">
        <v>197</v>
      </c>
    </row>
    <row r="3" spans="1:29" ht="17.25" customHeight="1" x14ac:dyDescent="0.3">
      <c r="A3" s="3"/>
      <c r="B3" s="77" t="s">
        <v>196</v>
      </c>
      <c r="C3" s="67">
        <v>18</v>
      </c>
      <c r="D3" s="329" t="s">
        <v>271</v>
      </c>
      <c r="E3" s="330"/>
      <c r="F3" s="330"/>
      <c r="G3" s="330"/>
      <c r="H3" s="331"/>
      <c r="I3" s="211"/>
      <c r="J3" s="292"/>
      <c r="X3" s="56">
        <v>16</v>
      </c>
      <c r="Y3" s="56" t="s">
        <v>194</v>
      </c>
      <c r="Z3" s="56" t="s">
        <v>121</v>
      </c>
      <c r="AA3" s="61">
        <v>1</v>
      </c>
      <c r="AC3" s="1" t="s">
        <v>193</v>
      </c>
    </row>
    <row r="4" spans="1:29" ht="17.25" x14ac:dyDescent="0.3">
      <c r="A4" s="3"/>
      <c r="B4" s="78" t="s">
        <v>192</v>
      </c>
      <c r="C4" s="163" t="s">
        <v>191</v>
      </c>
      <c r="D4" s="335" t="s">
        <v>271</v>
      </c>
      <c r="E4" s="336"/>
      <c r="F4" s="336"/>
      <c r="G4" s="336"/>
      <c r="H4" s="337"/>
      <c r="I4" s="293"/>
      <c r="J4" s="294"/>
      <c r="X4" s="56">
        <v>17</v>
      </c>
      <c r="Y4" s="56" t="s">
        <v>191</v>
      </c>
      <c r="Z4" s="56" t="s">
        <v>117</v>
      </c>
      <c r="AA4" s="61">
        <v>2</v>
      </c>
      <c r="AC4" s="1" t="s">
        <v>190</v>
      </c>
    </row>
    <row r="5" spans="1:29" ht="12.75" hidden="1" customHeight="1" x14ac:dyDescent="0.25">
      <c r="A5" s="3"/>
      <c r="B5" s="77" t="s">
        <v>189</v>
      </c>
      <c r="C5" s="67" t="s">
        <v>113</v>
      </c>
      <c r="D5" s="6"/>
      <c r="E5" s="6"/>
      <c r="F5" s="6"/>
      <c r="G5" s="6"/>
      <c r="H5" s="6"/>
      <c r="I5" s="6"/>
      <c r="J5" s="79"/>
      <c r="X5" s="56">
        <v>18</v>
      </c>
      <c r="Y5" s="56" t="s">
        <v>188</v>
      </c>
      <c r="Z5" s="56" t="s">
        <v>113</v>
      </c>
      <c r="AA5" s="61">
        <v>3</v>
      </c>
      <c r="AC5" s="1" t="s">
        <v>187</v>
      </c>
    </row>
    <row r="6" spans="1:29" hidden="1" x14ac:dyDescent="0.25">
      <c r="A6" s="18"/>
      <c r="B6" s="77" t="s">
        <v>186</v>
      </c>
      <c r="C6" s="68">
        <v>4</v>
      </c>
      <c r="D6" s="15"/>
      <c r="E6" s="15"/>
      <c r="F6" s="15"/>
      <c r="G6" s="15"/>
      <c r="H6" s="15"/>
      <c r="I6" s="15"/>
      <c r="J6" s="80"/>
      <c r="K6" s="17"/>
      <c r="L6" s="17"/>
      <c r="M6" s="17"/>
      <c r="N6" s="17"/>
      <c r="O6" s="17"/>
      <c r="P6" s="17"/>
      <c r="Q6" s="17"/>
      <c r="R6" s="17"/>
      <c r="S6" s="17"/>
      <c r="T6" s="17"/>
      <c r="U6" s="17"/>
      <c r="V6" s="17"/>
      <c r="X6" s="56">
        <v>19</v>
      </c>
      <c r="Y6" s="56" t="s">
        <v>185</v>
      </c>
      <c r="Z6" s="56" t="s">
        <v>109</v>
      </c>
      <c r="AA6" s="61">
        <v>4</v>
      </c>
      <c r="AC6" s="1" t="s">
        <v>184</v>
      </c>
    </row>
    <row r="7" spans="1:29" ht="30.6" hidden="1" customHeight="1" x14ac:dyDescent="0.4">
      <c r="A7" s="19"/>
      <c r="B7" s="81" t="s">
        <v>183</v>
      </c>
      <c r="C7" s="54"/>
      <c r="D7" s="54"/>
      <c r="E7" s="54"/>
      <c r="F7" s="54"/>
      <c r="G7" s="54"/>
      <c r="H7" s="54"/>
      <c r="I7" s="54"/>
      <c r="J7" s="82"/>
      <c r="K7" s="19"/>
      <c r="L7" s="19"/>
      <c r="M7" s="19"/>
      <c r="N7" s="19"/>
      <c r="O7" s="19"/>
      <c r="P7" s="19"/>
      <c r="Q7" s="19"/>
      <c r="R7" s="19"/>
      <c r="S7" s="19"/>
      <c r="T7" s="19"/>
      <c r="U7" s="19"/>
      <c r="V7" s="19"/>
      <c r="X7" s="56">
        <v>20</v>
      </c>
      <c r="Y7" s="56" t="s">
        <v>182</v>
      </c>
      <c r="Z7" s="56" t="s">
        <v>105</v>
      </c>
      <c r="AA7" s="61">
        <v>5</v>
      </c>
    </row>
    <row r="8" spans="1:29" ht="15" hidden="1" customHeight="1" x14ac:dyDescent="0.25">
      <c r="A8" s="63"/>
      <c r="B8" s="203" t="s">
        <v>181</v>
      </c>
      <c r="C8" s="204"/>
      <c r="D8" s="204"/>
      <c r="E8" s="204"/>
      <c r="F8" s="204"/>
      <c r="G8" s="204"/>
      <c r="H8" s="204"/>
      <c r="I8" s="204"/>
      <c r="J8" s="205"/>
      <c r="K8" s="63"/>
      <c r="L8" s="62"/>
      <c r="M8" s="62"/>
      <c r="N8" s="62"/>
      <c r="O8" s="62"/>
      <c r="P8" s="62"/>
      <c r="Q8" s="62"/>
      <c r="R8" s="62"/>
      <c r="S8" s="62"/>
      <c r="T8" s="62"/>
      <c r="U8" s="62"/>
      <c r="V8" s="62"/>
      <c r="X8" s="56">
        <v>21</v>
      </c>
      <c r="Y8" s="56" t="s">
        <v>180</v>
      </c>
      <c r="Z8" s="56" t="s">
        <v>103</v>
      </c>
      <c r="AA8" s="61">
        <v>6</v>
      </c>
    </row>
    <row r="9" spans="1:29" hidden="1" x14ac:dyDescent="0.25">
      <c r="A9" s="2"/>
      <c r="B9" s="83"/>
      <c r="C9" s="6"/>
      <c r="D9" s="6"/>
      <c r="E9" s="6"/>
      <c r="F9" s="6"/>
      <c r="G9" s="6"/>
      <c r="H9" s="6"/>
      <c r="I9" s="6"/>
      <c r="J9" s="79"/>
      <c r="X9" s="56">
        <v>22</v>
      </c>
      <c r="Y9" s="56" t="s">
        <v>179</v>
      </c>
      <c r="Z9" s="56"/>
      <c r="AA9" s="61">
        <v>7</v>
      </c>
    </row>
    <row r="10" spans="1:29" x14ac:dyDescent="0.25">
      <c r="A10" s="3"/>
      <c r="B10" s="338" t="s">
        <v>178</v>
      </c>
      <c r="C10" s="207"/>
      <c r="D10" s="207" t="s">
        <v>177</v>
      </c>
      <c r="E10" s="207"/>
      <c r="F10" s="207" t="s">
        <v>176</v>
      </c>
      <c r="G10" s="207"/>
      <c r="H10" s="207"/>
      <c r="I10" s="207" t="s">
        <v>175</v>
      </c>
      <c r="J10" s="323"/>
      <c r="X10" s="56">
        <v>23</v>
      </c>
      <c r="Y10" s="56" t="s">
        <v>174</v>
      </c>
      <c r="Z10" s="56"/>
      <c r="AA10" s="61">
        <v>8</v>
      </c>
    </row>
    <row r="11" spans="1:29" ht="18" customHeight="1" x14ac:dyDescent="0.25">
      <c r="A11" s="3"/>
      <c r="B11" s="324" t="s">
        <v>238</v>
      </c>
      <c r="C11" s="185"/>
      <c r="D11" s="185" t="s">
        <v>62</v>
      </c>
      <c r="E11" s="185"/>
      <c r="F11" s="188" t="s">
        <v>172</v>
      </c>
      <c r="G11" s="188"/>
      <c r="H11" s="188"/>
      <c r="I11" s="31" t="s">
        <v>166</v>
      </c>
      <c r="J11" s="84">
        <f>IF($I$2=$AC$2,IF($J$127&gt;0,$D$92*($D$127/($D$127+$D$139)),),)+IF($I$2=$AC$3,IF($J$127&gt;0,$E$92*($E$127/($E$127+$E$139)),),)</f>
        <v>263215.08</v>
      </c>
      <c r="X11" s="56">
        <v>24</v>
      </c>
      <c r="Y11" s="56"/>
      <c r="AA11" s="61">
        <v>9</v>
      </c>
    </row>
    <row r="12" spans="1:29" ht="18" customHeight="1" x14ac:dyDescent="0.25">
      <c r="A12" s="3"/>
      <c r="B12" s="325"/>
      <c r="C12" s="187"/>
      <c r="D12" s="187"/>
      <c r="E12" s="187"/>
      <c r="F12" s="189" t="s">
        <v>171</v>
      </c>
      <c r="G12" s="189"/>
      <c r="H12" s="189"/>
      <c r="I12" s="143" t="s">
        <v>165</v>
      </c>
      <c r="J12" s="182">
        <f>IF($J$127&gt;0,SUM($D$92:$I$92)*(SUM($D$127:$I$127)/(SUM($D$127:$I$127,$D$139:$I$139))),)</f>
        <v>1690361.240014639</v>
      </c>
      <c r="X12" s="56">
        <v>25</v>
      </c>
      <c r="Y12" s="56"/>
      <c r="AA12" s="61">
        <v>10</v>
      </c>
    </row>
    <row r="13" spans="1:29" x14ac:dyDescent="0.25">
      <c r="A13" s="3"/>
      <c r="B13" s="226" t="s">
        <v>170</v>
      </c>
      <c r="C13" s="227"/>
      <c r="D13" s="228" t="s">
        <v>169</v>
      </c>
      <c r="E13" s="229"/>
      <c r="F13" s="305" t="s">
        <v>282</v>
      </c>
      <c r="G13" s="306"/>
      <c r="H13" s="307"/>
      <c r="I13" s="213" t="s">
        <v>168</v>
      </c>
      <c r="J13" s="214"/>
      <c r="AA13" s="61">
        <v>11</v>
      </c>
    </row>
    <row r="14" spans="1:29" ht="15.75" customHeight="1" x14ac:dyDescent="0.25">
      <c r="A14" s="3"/>
      <c r="B14" s="313" t="s">
        <v>77</v>
      </c>
      <c r="C14" s="216"/>
      <c r="D14" s="219" t="s">
        <v>167</v>
      </c>
      <c r="E14" s="219"/>
      <c r="F14" s="295">
        <f>+J11</f>
        <v>263215.08</v>
      </c>
      <c r="G14" s="296"/>
      <c r="H14" s="297"/>
      <c r="I14" s="146" t="s">
        <v>166</v>
      </c>
      <c r="J14" s="84">
        <f>IF($I$2=$AC$2,IF($J$139&gt;0,$D$92*($D$139/($D$127+$D$139)),),)+IF($I$2=$AC$3,IF($J$139&gt;0,$E$92*($E$139/($E$127+$E$139)),),)</f>
        <v>0</v>
      </c>
      <c r="AA14" s="61">
        <v>12</v>
      </c>
    </row>
    <row r="15" spans="1:29" ht="15.75" customHeight="1" x14ac:dyDescent="0.25">
      <c r="A15" s="3"/>
      <c r="B15" s="314"/>
      <c r="C15" s="218"/>
      <c r="D15" s="220"/>
      <c r="E15" s="220"/>
      <c r="F15" s="298"/>
      <c r="G15" s="299"/>
      <c r="H15" s="300"/>
      <c r="I15" s="147" t="s">
        <v>165</v>
      </c>
      <c r="J15" s="148">
        <f>IF($J$139&gt;0,SUM($D$92:$I$92)*(SUM($D$139:$I$139)/(SUM($D$127:$I$127,$D$139:$I$139))),)</f>
        <v>0</v>
      </c>
      <c r="AA15" s="61">
        <v>13</v>
      </c>
    </row>
    <row r="16" spans="1:29" ht="28.7" customHeight="1" x14ac:dyDescent="0.25">
      <c r="A16" s="3"/>
      <c r="B16" s="308" t="s">
        <v>164</v>
      </c>
      <c r="C16" s="309"/>
      <c r="D16" s="315" t="s">
        <v>271</v>
      </c>
      <c r="E16" s="316"/>
      <c r="F16" s="316"/>
      <c r="G16" s="316"/>
      <c r="H16" s="316"/>
      <c r="I16" s="316"/>
      <c r="J16" s="317"/>
      <c r="AA16" s="61">
        <v>14</v>
      </c>
    </row>
    <row r="17" spans="1:27" ht="84" customHeight="1" x14ac:dyDescent="0.25">
      <c r="A17" s="3"/>
      <c r="B17" s="310" t="s">
        <v>237</v>
      </c>
      <c r="C17" s="311"/>
      <c r="D17" s="311"/>
      <c r="E17" s="311"/>
      <c r="F17" s="311"/>
      <c r="G17" s="311"/>
      <c r="H17" s="311"/>
      <c r="I17" s="311"/>
      <c r="J17" s="312"/>
      <c r="AA17" s="1">
        <v>15</v>
      </c>
    </row>
    <row r="18" spans="1:27" hidden="1" x14ac:dyDescent="0.25">
      <c r="A18" s="3"/>
      <c r="B18" s="85"/>
      <c r="C18" s="15"/>
      <c r="D18" s="15"/>
      <c r="E18" s="15"/>
      <c r="F18" s="15"/>
      <c r="G18" s="15"/>
      <c r="H18" s="15"/>
      <c r="I18" s="15"/>
      <c r="J18" s="80"/>
    </row>
    <row r="19" spans="1:27" s="4" customFormat="1" ht="23.25" hidden="1" customHeight="1" x14ac:dyDescent="0.25">
      <c r="A19" s="11"/>
      <c r="B19" s="86" t="s">
        <v>162</v>
      </c>
      <c r="C19" s="6"/>
      <c r="D19" s="6"/>
      <c r="E19" s="6"/>
      <c r="F19" s="6"/>
      <c r="G19" s="6"/>
      <c r="H19" s="6"/>
      <c r="I19" s="6"/>
      <c r="J19" s="79"/>
      <c r="K19" s="1"/>
      <c r="L19" s="1"/>
      <c r="M19" s="1"/>
      <c r="N19" s="1"/>
      <c r="O19" s="1"/>
      <c r="P19" s="1"/>
      <c r="Q19" s="1"/>
      <c r="R19" s="1"/>
      <c r="S19" s="1"/>
      <c r="T19" s="1"/>
      <c r="U19" s="1"/>
      <c r="V19" s="1"/>
      <c r="W19" s="46" t="s">
        <v>161</v>
      </c>
      <c r="X19" s="46" t="b">
        <v>1</v>
      </c>
    </row>
    <row r="20" spans="1:27" ht="15" customHeight="1" x14ac:dyDescent="0.25">
      <c r="A20" s="5" t="s">
        <v>160</v>
      </c>
      <c r="B20" s="87" t="s">
        <v>159</v>
      </c>
      <c r="C20" s="58"/>
      <c r="D20" s="58"/>
      <c r="E20" s="58"/>
      <c r="F20" s="58"/>
      <c r="G20" s="58"/>
      <c r="H20" s="58"/>
      <c r="I20" s="58"/>
      <c r="J20" s="88"/>
      <c r="W20" s="46" t="s">
        <v>158</v>
      </c>
      <c r="X20" s="46" t="b">
        <v>0</v>
      </c>
    </row>
    <row r="21" spans="1:27" ht="16.7" customHeight="1" x14ac:dyDescent="0.25">
      <c r="A21" s="5"/>
      <c r="B21" s="89" t="s">
        <v>283</v>
      </c>
      <c r="C21" s="70"/>
      <c r="D21" s="69" t="s">
        <v>157</v>
      </c>
      <c r="E21" s="71"/>
      <c r="F21" s="70"/>
      <c r="G21" s="69" t="s">
        <v>156</v>
      </c>
      <c r="H21" s="72"/>
      <c r="I21" s="71"/>
      <c r="J21" s="90"/>
      <c r="W21" s="46" t="s">
        <v>155</v>
      </c>
      <c r="X21" s="20" t="b">
        <v>0</v>
      </c>
    </row>
    <row r="22" spans="1:27" ht="47.25" customHeight="1" x14ac:dyDescent="0.25">
      <c r="A22" s="5"/>
      <c r="B22" s="318" t="s">
        <v>236</v>
      </c>
      <c r="C22" s="301"/>
      <c r="D22" s="301" t="s">
        <v>235</v>
      </c>
      <c r="E22" s="301"/>
      <c r="F22" s="301"/>
      <c r="G22" s="301" t="s">
        <v>152</v>
      </c>
      <c r="H22" s="301"/>
      <c r="I22" s="301"/>
      <c r="J22" s="302"/>
      <c r="W22" s="46" t="s">
        <v>151</v>
      </c>
      <c r="X22" s="57" t="b">
        <v>0</v>
      </c>
    </row>
    <row r="23" spans="1:27" hidden="1" x14ac:dyDescent="0.25">
      <c r="A23" s="5"/>
      <c r="B23" s="83"/>
      <c r="C23" s="6"/>
      <c r="D23" s="6"/>
      <c r="E23" s="6"/>
      <c r="F23" s="6"/>
      <c r="G23" s="6"/>
      <c r="H23" s="6"/>
      <c r="I23" s="6"/>
      <c r="J23" s="79"/>
      <c r="W23" s="46" t="s">
        <v>150</v>
      </c>
      <c r="X23" s="57" t="b">
        <v>0</v>
      </c>
    </row>
    <row r="24" spans="1:27" hidden="1" x14ac:dyDescent="0.25">
      <c r="A24" s="5" t="s">
        <v>149</v>
      </c>
      <c r="B24" s="87" t="s">
        <v>148</v>
      </c>
      <c r="C24" s="58"/>
      <c r="D24" s="6"/>
      <c r="E24" s="6"/>
      <c r="F24" s="6"/>
      <c r="G24" s="6"/>
      <c r="H24" s="6"/>
      <c r="I24" s="6"/>
      <c r="J24" s="79"/>
      <c r="W24" s="46" t="s">
        <v>147</v>
      </c>
      <c r="X24" s="20" t="b">
        <v>0</v>
      </c>
    </row>
    <row r="25" spans="1:27" ht="31.5" hidden="1" customHeight="1" x14ac:dyDescent="0.25">
      <c r="A25" s="5"/>
      <c r="B25" s="91"/>
      <c r="C25" s="14"/>
      <c r="D25" s="14"/>
      <c r="E25" s="14"/>
      <c r="F25" s="14"/>
      <c r="G25" s="14"/>
      <c r="H25" s="14"/>
      <c r="I25" s="14"/>
      <c r="J25" s="92"/>
      <c r="W25" s="46" t="s">
        <v>146</v>
      </c>
      <c r="X25" s="20" t="b">
        <v>0</v>
      </c>
    </row>
    <row r="26" spans="1:27" ht="15" hidden="1" customHeight="1" x14ac:dyDescent="0.25">
      <c r="A26" s="5" t="s">
        <v>145</v>
      </c>
      <c r="B26" s="87" t="s">
        <v>144</v>
      </c>
      <c r="C26" s="58"/>
      <c r="D26" s="58"/>
      <c r="E26" s="58"/>
      <c r="F26" s="58"/>
      <c r="G26" s="58"/>
      <c r="H26" s="58"/>
      <c r="I26" s="58"/>
      <c r="J26" s="88"/>
      <c r="W26" s="46" t="s">
        <v>143</v>
      </c>
      <c r="X26" s="20" t="b">
        <v>0</v>
      </c>
    </row>
    <row r="27" spans="1:27" ht="26.25" hidden="1" customHeight="1" x14ac:dyDescent="0.25">
      <c r="A27" s="5"/>
      <c r="B27" s="87"/>
      <c r="C27" s="58"/>
      <c r="D27" s="58"/>
      <c r="E27" s="58"/>
      <c r="F27" s="58"/>
      <c r="G27" s="58"/>
      <c r="H27" s="58"/>
      <c r="I27" s="58"/>
      <c r="J27" s="88"/>
      <c r="W27" s="46" t="s">
        <v>142</v>
      </c>
      <c r="X27" s="57" t="b">
        <v>0</v>
      </c>
    </row>
    <row r="28" spans="1:27" hidden="1" x14ac:dyDescent="0.25">
      <c r="A28" s="5"/>
      <c r="B28" s="83"/>
      <c r="C28" s="6"/>
      <c r="D28" s="6"/>
      <c r="E28" s="6"/>
      <c r="F28" s="6"/>
      <c r="G28" s="6"/>
      <c r="H28" s="6"/>
      <c r="I28" s="6"/>
      <c r="J28" s="79"/>
    </row>
    <row r="29" spans="1:27" hidden="1" x14ac:dyDescent="0.25">
      <c r="A29" s="5" t="s">
        <v>141</v>
      </c>
      <c r="B29" s="237" t="s">
        <v>140</v>
      </c>
      <c r="C29" s="238"/>
      <c r="D29" s="238"/>
      <c r="E29" s="6"/>
      <c r="F29" s="6"/>
      <c r="G29" s="6"/>
      <c r="H29" s="6"/>
      <c r="I29" s="6"/>
      <c r="J29" s="93"/>
      <c r="W29" s="46" t="s">
        <v>139</v>
      </c>
      <c r="X29" s="57" t="b">
        <v>1</v>
      </c>
    </row>
    <row r="30" spans="1:27" hidden="1" x14ac:dyDescent="0.25">
      <c r="A30" s="5"/>
      <c r="B30" s="83"/>
      <c r="C30" s="6"/>
      <c r="D30" s="6"/>
      <c r="E30" s="6"/>
      <c r="F30" s="6"/>
      <c r="G30" s="6"/>
      <c r="H30" s="6"/>
      <c r="I30" s="6"/>
      <c r="J30" s="79"/>
      <c r="W30" s="46" t="s">
        <v>138</v>
      </c>
      <c r="X30" s="57" t="b">
        <v>0</v>
      </c>
    </row>
    <row r="31" spans="1:27" ht="26.25" hidden="1" x14ac:dyDescent="0.4">
      <c r="A31" s="19"/>
      <c r="B31" s="81" t="s">
        <v>137</v>
      </c>
      <c r="C31" s="54"/>
      <c r="D31" s="54"/>
      <c r="E31" s="54"/>
      <c r="F31" s="54"/>
      <c r="G31" s="54"/>
      <c r="H31" s="54"/>
      <c r="I31" s="54"/>
      <c r="J31" s="82"/>
      <c r="K31" s="19"/>
      <c r="L31" s="19"/>
      <c r="M31" s="19"/>
      <c r="N31" s="19"/>
      <c r="O31" s="19"/>
      <c r="P31" s="19"/>
      <c r="Q31" s="19"/>
      <c r="R31" s="19"/>
      <c r="S31" s="19"/>
      <c r="T31" s="19"/>
      <c r="U31" s="19"/>
      <c r="V31" s="19"/>
      <c r="W31" s="46" t="s">
        <v>136</v>
      </c>
      <c r="X31" s="20" t="b">
        <v>1</v>
      </c>
    </row>
    <row r="32" spans="1:27" ht="16.5" hidden="1" customHeight="1" x14ac:dyDescent="0.4">
      <c r="A32" s="19"/>
      <c r="B32" s="94"/>
      <c r="C32" s="54"/>
      <c r="D32" s="54"/>
      <c r="E32" s="54"/>
      <c r="F32" s="54"/>
      <c r="G32" s="54"/>
      <c r="H32" s="54"/>
      <c r="I32" s="54"/>
      <c r="J32" s="82"/>
      <c r="K32" s="19"/>
      <c r="L32" s="19"/>
      <c r="M32" s="19"/>
      <c r="N32" s="19"/>
      <c r="O32" s="19"/>
      <c r="P32" s="19"/>
      <c r="Q32" s="19"/>
      <c r="R32" s="19"/>
      <c r="S32" s="19"/>
      <c r="T32" s="19"/>
      <c r="U32" s="19"/>
      <c r="V32" s="19"/>
      <c r="W32" s="46" t="s">
        <v>135</v>
      </c>
      <c r="X32" s="20" t="b">
        <v>0</v>
      </c>
    </row>
    <row r="33" spans="1:34" ht="16.5" hidden="1" customHeight="1" x14ac:dyDescent="0.4">
      <c r="A33" s="5"/>
      <c r="B33" s="95"/>
      <c r="C33" s="6"/>
      <c r="D33" s="6"/>
      <c r="E33" s="6"/>
      <c r="F33" s="6"/>
      <c r="G33" s="6"/>
      <c r="H33" s="6"/>
      <c r="I33" s="6"/>
      <c r="J33" s="79"/>
      <c r="L33" s="19"/>
      <c r="M33" s="19"/>
      <c r="N33" s="19"/>
      <c r="O33" s="19"/>
      <c r="P33" s="19"/>
      <c r="Q33" s="19"/>
      <c r="R33" s="19"/>
      <c r="S33" s="19"/>
      <c r="T33" s="19"/>
      <c r="U33" s="19"/>
      <c r="V33" s="19"/>
      <c r="W33" s="46" t="s">
        <v>134</v>
      </c>
      <c r="X33" s="20" t="b">
        <v>0</v>
      </c>
    </row>
    <row r="34" spans="1:34" ht="15.75" customHeight="1" x14ac:dyDescent="0.4">
      <c r="A34" s="8" t="s">
        <v>133</v>
      </c>
      <c r="B34" s="96" t="s">
        <v>132</v>
      </c>
      <c r="C34" s="6"/>
      <c r="D34" s="6"/>
      <c r="E34" s="6"/>
      <c r="F34" s="6"/>
      <c r="G34" s="6"/>
      <c r="H34" s="6"/>
      <c r="I34" s="6"/>
      <c r="J34" s="79"/>
      <c r="L34" s="19"/>
      <c r="M34" s="19"/>
      <c r="N34" s="19"/>
      <c r="O34" s="19"/>
      <c r="P34" s="19"/>
      <c r="Q34" s="19"/>
      <c r="R34" s="19"/>
      <c r="S34" s="19"/>
      <c r="T34" s="19"/>
      <c r="U34" s="19"/>
      <c r="V34" s="19"/>
      <c r="W34" s="20"/>
      <c r="X34" s="20"/>
    </row>
    <row r="35" spans="1:34" ht="15.75" hidden="1" x14ac:dyDescent="0.25">
      <c r="A35" s="5"/>
      <c r="B35" s="95"/>
      <c r="C35" s="6"/>
      <c r="D35" s="6"/>
      <c r="E35" s="6"/>
      <c r="F35" s="6"/>
      <c r="G35" s="6"/>
      <c r="H35" s="6"/>
      <c r="I35" s="6"/>
      <c r="J35" s="79"/>
      <c r="W35" s="46" t="s">
        <v>40</v>
      </c>
      <c r="X35" s="46" t="b">
        <v>0</v>
      </c>
    </row>
    <row r="36" spans="1:34" ht="16.7" customHeight="1" x14ac:dyDescent="0.25">
      <c r="A36" s="8" t="s">
        <v>131</v>
      </c>
      <c r="B36" s="239" t="s">
        <v>130</v>
      </c>
      <c r="C36" s="240"/>
      <c r="D36" s="240"/>
      <c r="E36" s="240"/>
      <c r="F36" s="240"/>
      <c r="G36" s="240"/>
      <c r="H36" s="17"/>
      <c r="I36" s="17"/>
      <c r="J36" s="97"/>
      <c r="W36" s="46" t="s">
        <v>38</v>
      </c>
      <c r="X36" s="46" t="b">
        <v>0</v>
      </c>
    </row>
    <row r="37" spans="1:34" ht="30" hidden="1" customHeight="1" x14ac:dyDescent="0.25">
      <c r="A37" s="8"/>
      <c r="B37" s="241" t="s">
        <v>129</v>
      </c>
      <c r="C37" s="242"/>
      <c r="D37" s="242"/>
      <c r="E37" s="242"/>
      <c r="F37" s="242"/>
      <c r="G37" s="242"/>
      <c r="H37" s="242"/>
      <c r="I37" s="242"/>
      <c r="J37" s="243"/>
    </row>
    <row r="38" spans="1:34" ht="33" hidden="1" customHeight="1" x14ac:dyDescent="0.25">
      <c r="A38" s="8"/>
      <c r="B38" s="244"/>
      <c r="C38" s="245"/>
      <c r="D38" s="245"/>
      <c r="E38" s="245"/>
      <c r="F38" s="245"/>
      <c r="G38" s="245"/>
      <c r="H38" s="245"/>
      <c r="I38" s="245"/>
      <c r="J38" s="246"/>
    </row>
    <row r="39" spans="1:34" hidden="1" x14ac:dyDescent="0.25">
      <c r="A39" s="8"/>
      <c r="B39" s="98"/>
      <c r="C39" s="13"/>
      <c r="D39" s="13"/>
      <c r="E39" s="13"/>
      <c r="F39" s="13"/>
      <c r="G39" s="13"/>
      <c r="H39" s="13"/>
      <c r="I39" s="13"/>
      <c r="J39" s="99"/>
    </row>
    <row r="40" spans="1:34" s="4" customFormat="1" ht="15" customHeight="1" x14ac:dyDescent="0.25">
      <c r="A40" s="8" t="s">
        <v>128</v>
      </c>
      <c r="B40" s="239" t="s">
        <v>127</v>
      </c>
      <c r="C40" s="240"/>
      <c r="D40" s="240"/>
      <c r="E40" s="240"/>
      <c r="F40" s="240"/>
      <c r="G40" s="240"/>
      <c r="H40" s="240"/>
      <c r="I40" s="240"/>
      <c r="J40" s="247"/>
    </row>
    <row r="41" spans="1:34" hidden="1" x14ac:dyDescent="0.25">
      <c r="A41" s="8"/>
      <c r="B41" s="83"/>
      <c r="C41" s="6"/>
      <c r="D41" s="6"/>
      <c r="E41" s="6"/>
      <c r="F41" s="6"/>
      <c r="G41" s="6"/>
      <c r="H41" s="6"/>
      <c r="I41" s="6"/>
      <c r="J41" s="79"/>
      <c r="W41" s="1" t="s">
        <v>126</v>
      </c>
      <c r="X41" s="1" t="b">
        <v>0</v>
      </c>
    </row>
    <row r="42" spans="1:34" s="4" customFormat="1" ht="15" customHeight="1" x14ac:dyDescent="0.25">
      <c r="A42" s="8" t="s">
        <v>123</v>
      </c>
      <c r="B42" s="239" t="s">
        <v>125</v>
      </c>
      <c r="C42" s="240"/>
      <c r="D42" s="240"/>
      <c r="E42" s="240"/>
      <c r="F42" s="240"/>
      <c r="G42" s="240"/>
      <c r="H42" s="240"/>
      <c r="I42" s="240"/>
      <c r="J42" s="247"/>
      <c r="W42" s="1" t="s">
        <v>124</v>
      </c>
      <c r="X42" s="4" t="b">
        <v>1</v>
      </c>
    </row>
    <row r="43" spans="1:34" ht="29.25" hidden="1" customHeight="1" x14ac:dyDescent="0.25">
      <c r="A43" s="8"/>
      <c r="B43" s="244"/>
      <c r="C43" s="245"/>
      <c r="D43" s="245"/>
      <c r="E43" s="245"/>
      <c r="F43" s="245"/>
      <c r="G43" s="245"/>
      <c r="H43" s="245"/>
      <c r="I43" s="245"/>
      <c r="J43" s="246"/>
    </row>
    <row r="44" spans="1:34" s="4" customFormat="1" x14ac:dyDescent="0.25">
      <c r="A44" s="8" t="s">
        <v>123</v>
      </c>
      <c r="B44" s="239" t="s">
        <v>122</v>
      </c>
      <c r="C44" s="240"/>
      <c r="D44" s="240"/>
      <c r="E44" s="240"/>
      <c r="F44" s="240"/>
      <c r="G44" s="240"/>
      <c r="H44" s="240"/>
      <c r="I44" s="240"/>
      <c r="J44" s="247"/>
    </row>
    <row r="45" spans="1:34" ht="17.25" hidden="1" customHeight="1" x14ac:dyDescent="0.25">
      <c r="A45" s="8"/>
      <c r="B45" s="244"/>
      <c r="C45" s="245"/>
      <c r="D45" s="245"/>
      <c r="E45" s="245"/>
      <c r="F45" s="245"/>
      <c r="G45" s="245"/>
      <c r="H45" s="245"/>
      <c r="I45" s="245"/>
      <c r="J45" s="246"/>
    </row>
    <row r="46" spans="1:34" hidden="1" x14ac:dyDescent="0.25">
      <c r="A46" s="8"/>
      <c r="B46" s="98"/>
      <c r="C46" s="13"/>
      <c r="D46" s="13"/>
      <c r="E46" s="13"/>
      <c r="F46" s="13"/>
      <c r="G46" s="13"/>
      <c r="H46" s="13"/>
      <c r="I46" s="13"/>
      <c r="J46" s="99"/>
      <c r="Z46" s="56" t="s">
        <v>121</v>
      </c>
      <c r="AA46" s="55" t="s">
        <v>120</v>
      </c>
    </row>
    <row r="47" spans="1:34" s="4" customFormat="1" ht="30" customHeight="1" x14ac:dyDescent="0.25">
      <c r="A47" s="8" t="s">
        <v>119</v>
      </c>
      <c r="B47" s="239" t="s">
        <v>118</v>
      </c>
      <c r="C47" s="240"/>
      <c r="D47" s="240"/>
      <c r="E47" s="240"/>
      <c r="F47" s="240"/>
      <c r="G47" s="240"/>
      <c r="H47" s="240"/>
      <c r="I47" s="240"/>
      <c r="J47" s="247"/>
      <c r="Z47" s="56" t="s">
        <v>117</v>
      </c>
      <c r="AA47" s="55" t="s">
        <v>116</v>
      </c>
    </row>
    <row r="48" spans="1:34" ht="21" customHeight="1" x14ac:dyDescent="0.25">
      <c r="A48" s="12" t="s">
        <v>115</v>
      </c>
      <c r="B48" s="248" t="s">
        <v>95</v>
      </c>
      <c r="C48" s="249"/>
      <c r="D48" s="250" t="s">
        <v>234</v>
      </c>
      <c r="E48" s="250"/>
      <c r="F48" s="250"/>
      <c r="G48" s="250"/>
      <c r="H48" s="250"/>
      <c r="I48" s="250"/>
      <c r="J48" s="251"/>
      <c r="Z48" s="56" t="s">
        <v>113</v>
      </c>
      <c r="AA48" s="55" t="s">
        <v>112</v>
      </c>
      <c r="AB48" s="55"/>
      <c r="AC48" s="55"/>
      <c r="AD48" s="55"/>
      <c r="AE48" s="55"/>
      <c r="AF48" s="55"/>
      <c r="AG48" s="55"/>
      <c r="AH48" s="55"/>
    </row>
    <row r="49" spans="1:34" ht="21" customHeight="1" x14ac:dyDescent="0.25">
      <c r="A49" s="12" t="s">
        <v>111</v>
      </c>
      <c r="B49" s="248" t="s">
        <v>92</v>
      </c>
      <c r="C49" s="249"/>
      <c r="D49" s="250" t="s">
        <v>233</v>
      </c>
      <c r="E49" s="250"/>
      <c r="F49" s="250"/>
      <c r="G49" s="250"/>
      <c r="H49" s="250"/>
      <c r="I49" s="250"/>
      <c r="J49" s="251"/>
      <c r="Z49" s="56" t="s">
        <v>109</v>
      </c>
      <c r="AA49" s="55" t="s">
        <v>108</v>
      </c>
      <c r="AB49" s="55"/>
      <c r="AC49" s="55"/>
      <c r="AD49" s="55"/>
      <c r="AE49" s="55"/>
      <c r="AF49" s="55"/>
      <c r="AG49" s="55"/>
      <c r="AH49" s="55"/>
    </row>
    <row r="50" spans="1:34" ht="21" customHeight="1" x14ac:dyDescent="0.25">
      <c r="A50" s="12" t="s">
        <v>107</v>
      </c>
      <c r="B50" s="248" t="s">
        <v>91</v>
      </c>
      <c r="C50" s="249"/>
      <c r="D50" s="250" t="s">
        <v>232</v>
      </c>
      <c r="E50" s="250"/>
      <c r="F50" s="250"/>
      <c r="G50" s="250"/>
      <c r="H50" s="250"/>
      <c r="I50" s="250"/>
      <c r="J50" s="251"/>
      <c r="Z50" s="56" t="s">
        <v>105</v>
      </c>
      <c r="AA50" s="1" t="s">
        <v>104</v>
      </c>
      <c r="AB50" s="55"/>
      <c r="AC50" s="55"/>
      <c r="AD50" s="55"/>
      <c r="AE50" s="55"/>
      <c r="AF50" s="55"/>
      <c r="AG50" s="55"/>
      <c r="AH50" s="55"/>
    </row>
    <row r="51" spans="1:34" ht="21" hidden="1" customHeight="1" x14ac:dyDescent="0.25">
      <c r="B51" s="100"/>
      <c r="C51" s="17"/>
      <c r="D51" s="17"/>
      <c r="E51" s="17"/>
      <c r="F51" s="17"/>
      <c r="G51" s="17"/>
      <c r="H51" s="17"/>
      <c r="I51" s="17"/>
      <c r="J51" s="97"/>
      <c r="Z51" s="56" t="s">
        <v>103</v>
      </c>
      <c r="AA51" s="55" t="s">
        <v>102</v>
      </c>
    </row>
    <row r="52" spans="1:34" ht="26.25" hidden="1" customHeight="1" x14ac:dyDescent="0.4">
      <c r="A52" s="19"/>
      <c r="B52" s="81" t="s">
        <v>101</v>
      </c>
      <c r="C52" s="54"/>
      <c r="D52" s="54"/>
      <c r="E52" s="54"/>
      <c r="F52" s="54"/>
      <c r="G52" s="54"/>
      <c r="H52" s="54"/>
      <c r="I52" s="54"/>
      <c r="J52" s="82"/>
      <c r="K52" s="19"/>
      <c r="L52" s="19"/>
      <c r="M52" s="19"/>
      <c r="N52" s="19"/>
      <c r="O52" s="19"/>
      <c r="P52" s="19"/>
      <c r="Q52" s="19"/>
      <c r="R52" s="19"/>
      <c r="S52" s="19"/>
      <c r="T52" s="19"/>
      <c r="U52" s="19"/>
      <c r="V52" s="19"/>
      <c r="AA52" s="55" t="s">
        <v>100</v>
      </c>
    </row>
    <row r="53" spans="1:34" ht="5.25" hidden="1" customHeight="1" x14ac:dyDescent="0.4">
      <c r="A53" s="19"/>
      <c r="B53" s="94"/>
      <c r="C53" s="54"/>
      <c r="D53" s="54"/>
      <c r="E53" s="54"/>
      <c r="F53" s="54"/>
      <c r="G53" s="54"/>
      <c r="H53" s="54"/>
      <c r="I53" s="54"/>
      <c r="J53" s="82"/>
      <c r="K53" s="19"/>
      <c r="L53" s="19"/>
      <c r="M53" s="19"/>
      <c r="N53" s="19"/>
      <c r="O53" s="19"/>
      <c r="P53" s="19"/>
      <c r="Q53" s="19"/>
      <c r="R53" s="19"/>
      <c r="S53" s="19"/>
      <c r="T53" s="19"/>
      <c r="U53" s="19"/>
      <c r="V53" s="19"/>
      <c r="AA53" s="55" t="s">
        <v>99</v>
      </c>
    </row>
    <row r="54" spans="1:34" hidden="1" x14ac:dyDescent="0.25">
      <c r="A54" s="11"/>
      <c r="B54" s="83"/>
      <c r="C54" s="6"/>
      <c r="D54" s="6"/>
      <c r="E54" s="6"/>
      <c r="F54" s="6"/>
      <c r="G54" s="6"/>
      <c r="H54" s="6"/>
      <c r="I54" s="6"/>
      <c r="J54" s="79"/>
      <c r="AA54" s="55" t="s">
        <v>98</v>
      </c>
    </row>
    <row r="55" spans="1:34" hidden="1" outlineLevel="1" x14ac:dyDescent="0.25">
      <c r="A55" s="11"/>
      <c r="B55" s="86" t="s">
        <v>97</v>
      </c>
      <c r="C55" s="6"/>
      <c r="D55" s="6"/>
      <c r="E55" s="6"/>
      <c r="F55" s="6"/>
      <c r="G55" s="6"/>
      <c r="H55" s="6"/>
      <c r="I55" s="6"/>
      <c r="J55" s="79"/>
      <c r="AA55" s="55" t="s">
        <v>96</v>
      </c>
    </row>
    <row r="56" spans="1:34" hidden="1" outlineLevel="1" x14ac:dyDescent="0.25">
      <c r="A56" s="11"/>
      <c r="B56" s="101"/>
      <c r="C56" s="6"/>
      <c r="D56" s="6"/>
      <c r="E56" s="6"/>
      <c r="F56" s="6"/>
      <c r="G56" s="6"/>
      <c r="H56" s="6"/>
      <c r="I56" s="6"/>
      <c r="J56" s="79"/>
      <c r="AA56" s="55" t="s">
        <v>95</v>
      </c>
    </row>
    <row r="57" spans="1:34" hidden="1" outlineLevel="1" x14ac:dyDescent="0.25">
      <c r="A57" s="8" t="s">
        <v>94</v>
      </c>
      <c r="B57" s="239" t="s">
        <v>93</v>
      </c>
      <c r="C57" s="240"/>
      <c r="D57" s="240"/>
      <c r="E57" s="240"/>
      <c r="F57" s="240"/>
      <c r="G57" s="240"/>
      <c r="H57" s="240"/>
      <c r="I57" s="240"/>
      <c r="J57" s="247"/>
      <c r="AA57" s="55" t="s">
        <v>92</v>
      </c>
    </row>
    <row r="58" spans="1:34" ht="63.75" hidden="1" customHeight="1" outlineLevel="1" x14ac:dyDescent="0.25">
      <c r="B58" s="244"/>
      <c r="C58" s="245"/>
      <c r="D58" s="245"/>
      <c r="E58" s="245"/>
      <c r="F58" s="245"/>
      <c r="G58" s="245"/>
      <c r="H58" s="245"/>
      <c r="I58" s="245"/>
      <c r="J58" s="246"/>
      <c r="AA58" s="55" t="s">
        <v>91</v>
      </c>
    </row>
    <row r="59" spans="1:34" hidden="1" x14ac:dyDescent="0.25">
      <c r="B59" s="100"/>
      <c r="C59" s="17"/>
      <c r="D59" s="17"/>
      <c r="E59" s="17"/>
      <c r="F59" s="17"/>
      <c r="G59" s="17"/>
      <c r="H59" s="17"/>
      <c r="I59" s="17"/>
      <c r="J59" s="97"/>
      <c r="AA59" s="1" t="s">
        <v>90</v>
      </c>
    </row>
    <row r="60" spans="1:34" hidden="1" outlineLevel="1" x14ac:dyDescent="0.25">
      <c r="A60" s="11"/>
      <c r="B60" s="86" t="s">
        <v>89</v>
      </c>
      <c r="C60" s="6"/>
      <c r="D60" s="6"/>
      <c r="E60" s="6"/>
      <c r="F60" s="6"/>
      <c r="G60" s="6"/>
      <c r="H60" s="6"/>
      <c r="I60" s="6"/>
      <c r="J60" s="79"/>
      <c r="AA60" s="55" t="s">
        <v>88</v>
      </c>
    </row>
    <row r="61" spans="1:34" hidden="1" outlineLevel="1" x14ac:dyDescent="0.25">
      <c r="A61" s="11"/>
      <c r="B61" s="101"/>
      <c r="C61" s="6"/>
      <c r="D61" s="6"/>
      <c r="E61" s="6"/>
      <c r="F61" s="6"/>
      <c r="G61" s="6"/>
      <c r="H61" s="6"/>
      <c r="I61" s="6"/>
      <c r="J61" s="79"/>
      <c r="AA61" s="55" t="s">
        <v>87</v>
      </c>
    </row>
    <row r="62" spans="1:34" hidden="1" outlineLevel="1" x14ac:dyDescent="0.25">
      <c r="A62" s="8" t="s">
        <v>86</v>
      </c>
      <c r="B62" s="239" t="s">
        <v>85</v>
      </c>
      <c r="C62" s="240"/>
      <c r="D62" s="240"/>
      <c r="E62" s="240"/>
      <c r="F62" s="240"/>
      <c r="G62" s="240"/>
      <c r="H62" s="240"/>
      <c r="I62" s="240"/>
      <c r="J62" s="247"/>
      <c r="AA62" s="55" t="s">
        <v>84</v>
      </c>
    </row>
    <row r="63" spans="1:34" ht="27" hidden="1" customHeight="1" outlineLevel="1" x14ac:dyDescent="0.25">
      <c r="A63" s="8"/>
      <c r="B63" s="244"/>
      <c r="C63" s="245"/>
      <c r="D63" s="245"/>
      <c r="E63" s="245"/>
      <c r="F63" s="245"/>
      <c r="G63" s="245"/>
      <c r="H63" s="245"/>
      <c r="I63" s="245"/>
      <c r="J63" s="246"/>
      <c r="AA63" s="1" t="s">
        <v>83</v>
      </c>
    </row>
    <row r="64" spans="1:34" hidden="1" outlineLevel="1" x14ac:dyDescent="0.25">
      <c r="A64" s="8"/>
      <c r="B64" s="101"/>
      <c r="C64" s="6"/>
      <c r="D64" s="6"/>
      <c r="E64" s="6"/>
      <c r="F64" s="6"/>
      <c r="G64" s="6"/>
      <c r="H64" s="6"/>
      <c r="I64" s="6"/>
      <c r="J64" s="79"/>
      <c r="AA64" s="55" t="s">
        <v>82</v>
      </c>
    </row>
    <row r="65" spans="1:27" s="4" customFormat="1" ht="14.45" customHeight="1" outlineLevel="1" x14ac:dyDescent="0.25">
      <c r="A65" s="8" t="s">
        <v>81</v>
      </c>
      <c r="B65" s="239" t="s">
        <v>80</v>
      </c>
      <c r="C65" s="240"/>
      <c r="D65" s="240"/>
      <c r="E65" s="240"/>
      <c r="F65" s="240"/>
      <c r="G65" s="240"/>
      <c r="H65" s="240"/>
      <c r="I65" s="240"/>
      <c r="J65" s="247"/>
      <c r="AA65" s="55" t="s">
        <v>79</v>
      </c>
    </row>
    <row r="66" spans="1:27" ht="16.5" customHeight="1" outlineLevel="1" x14ac:dyDescent="0.25">
      <c r="A66" s="8"/>
      <c r="B66" s="102"/>
      <c r="C66" s="252" t="s">
        <v>78</v>
      </c>
      <c r="D66" s="252"/>
      <c r="E66" s="252"/>
      <c r="F66" s="253" t="s">
        <v>77</v>
      </c>
      <c r="G66" s="253"/>
      <c r="H66" s="253"/>
      <c r="I66" s="253"/>
      <c r="J66" s="254"/>
    </row>
    <row r="67" spans="1:27" ht="16.5" customHeight="1" outlineLevel="1" x14ac:dyDescent="0.25">
      <c r="A67" s="8"/>
      <c r="B67" s="102"/>
      <c r="C67" s="252" t="s">
        <v>76</v>
      </c>
      <c r="D67" s="252"/>
      <c r="E67" s="252"/>
      <c r="F67" s="253" t="s">
        <v>231</v>
      </c>
      <c r="G67" s="253"/>
      <c r="H67" s="253"/>
      <c r="I67" s="253"/>
      <c r="J67" s="254"/>
    </row>
    <row r="68" spans="1:27" ht="16.5" customHeight="1" outlineLevel="1" x14ac:dyDescent="0.25">
      <c r="A68" s="8"/>
      <c r="B68" s="102"/>
      <c r="C68" s="252" t="s">
        <v>74</v>
      </c>
      <c r="D68" s="252"/>
      <c r="E68" s="252"/>
      <c r="F68" s="253" t="s">
        <v>230</v>
      </c>
      <c r="G68" s="253"/>
      <c r="H68" s="253"/>
      <c r="I68" s="253"/>
      <c r="J68" s="254"/>
    </row>
    <row r="69" spans="1:27" ht="16.5" customHeight="1" outlineLevel="1" x14ac:dyDescent="0.25">
      <c r="A69" s="8"/>
      <c r="B69" s="102"/>
      <c r="C69" s="252" t="s">
        <v>72</v>
      </c>
      <c r="D69" s="252"/>
      <c r="E69" s="252"/>
      <c r="F69" s="253" t="s">
        <v>71</v>
      </c>
      <c r="G69" s="253"/>
      <c r="H69" s="253"/>
      <c r="I69" s="253"/>
      <c r="J69" s="254"/>
    </row>
    <row r="70" spans="1:27" ht="16.5" customHeight="1" outlineLevel="1" x14ac:dyDescent="0.25">
      <c r="A70" s="8"/>
      <c r="B70" s="102"/>
      <c r="C70" s="252" t="s">
        <v>70</v>
      </c>
      <c r="D70" s="252"/>
      <c r="E70" s="252"/>
      <c r="F70" s="253" t="s">
        <v>69</v>
      </c>
      <c r="G70" s="253"/>
      <c r="H70" s="253"/>
      <c r="I70" s="253"/>
      <c r="J70" s="254"/>
    </row>
    <row r="71" spans="1:27" ht="16.5" customHeight="1" outlineLevel="1" x14ac:dyDescent="0.25">
      <c r="A71" s="8"/>
      <c r="B71" s="102"/>
      <c r="C71" s="252" t="s">
        <v>68</v>
      </c>
      <c r="D71" s="252"/>
      <c r="E71" s="252"/>
      <c r="F71" s="253" t="s">
        <v>229</v>
      </c>
      <c r="G71" s="253"/>
      <c r="H71" s="253"/>
      <c r="I71" s="253"/>
      <c r="J71" s="254"/>
    </row>
    <row r="72" spans="1:27" ht="16.5" customHeight="1" outlineLevel="1" x14ac:dyDescent="0.25">
      <c r="A72" s="8"/>
      <c r="B72" s="102"/>
      <c r="C72" s="252" t="s">
        <v>66</v>
      </c>
      <c r="D72" s="252"/>
      <c r="E72" s="252"/>
      <c r="F72" s="253" t="s">
        <v>228</v>
      </c>
      <c r="G72" s="253"/>
      <c r="H72" s="253"/>
      <c r="I72" s="253"/>
      <c r="J72" s="254"/>
    </row>
    <row r="73" spans="1:27" hidden="1" outlineLevel="1" x14ac:dyDescent="0.25">
      <c r="A73" s="8"/>
      <c r="B73" s="83"/>
      <c r="C73" s="6"/>
      <c r="D73" s="6"/>
      <c r="E73" s="6"/>
      <c r="F73" s="6"/>
      <c r="G73" s="6"/>
      <c r="H73" s="6"/>
      <c r="I73" s="6"/>
      <c r="J73" s="79"/>
    </row>
    <row r="74" spans="1:27" s="4" customFormat="1" outlineLevel="1" x14ac:dyDescent="0.25">
      <c r="A74" s="8" t="s">
        <v>64</v>
      </c>
      <c r="B74" s="237" t="s">
        <v>63</v>
      </c>
      <c r="C74" s="238"/>
      <c r="D74" s="238"/>
      <c r="E74" s="238"/>
      <c r="F74" s="238"/>
      <c r="G74" s="238"/>
      <c r="H74" s="238"/>
      <c r="I74" s="238"/>
      <c r="J74" s="255"/>
    </row>
    <row r="75" spans="1:27" ht="26.25" customHeight="1" outlineLevel="1" x14ac:dyDescent="0.25">
      <c r="A75" s="8"/>
      <c r="B75" s="244" t="s">
        <v>62</v>
      </c>
      <c r="C75" s="245"/>
      <c r="D75" s="245"/>
      <c r="E75" s="245"/>
      <c r="F75" s="245"/>
      <c r="G75" s="245"/>
      <c r="H75" s="245"/>
      <c r="I75" s="245"/>
      <c r="J75" s="246"/>
    </row>
    <row r="76" spans="1:27" hidden="1" x14ac:dyDescent="0.25">
      <c r="A76" s="11"/>
      <c r="B76" s="100"/>
      <c r="C76" s="6"/>
      <c r="D76" s="6"/>
      <c r="E76" s="6"/>
      <c r="F76" s="6"/>
      <c r="G76" s="6"/>
      <c r="H76" s="6"/>
      <c r="I76" s="6"/>
      <c r="J76" s="79"/>
    </row>
    <row r="77" spans="1:27" hidden="1" outlineLevel="1" x14ac:dyDescent="0.25">
      <c r="A77" s="11"/>
      <c r="B77" s="86" t="s">
        <v>61</v>
      </c>
      <c r="C77" s="6"/>
      <c r="D77" s="6"/>
      <c r="E77" s="6"/>
      <c r="F77" s="6"/>
      <c r="G77" s="6"/>
      <c r="H77" s="6"/>
      <c r="I77" s="6"/>
      <c r="J77" s="79"/>
    </row>
    <row r="78" spans="1:27" s="4" customFormat="1" ht="38.450000000000003" hidden="1" customHeight="1" outlineLevel="1" x14ac:dyDescent="0.25">
      <c r="A78" s="8" t="s">
        <v>60</v>
      </c>
      <c r="B78" s="239" t="s">
        <v>59</v>
      </c>
      <c r="C78" s="240"/>
      <c r="D78" s="240"/>
      <c r="E78" s="240"/>
      <c r="F78" s="240"/>
      <c r="G78" s="240"/>
      <c r="H78" s="240"/>
      <c r="I78" s="240"/>
      <c r="J78" s="247"/>
    </row>
    <row r="79" spans="1:27" ht="27.75" hidden="1" customHeight="1" outlineLevel="1" x14ac:dyDescent="0.25">
      <c r="A79" s="10"/>
      <c r="B79" s="244"/>
      <c r="C79" s="245"/>
      <c r="D79" s="245"/>
      <c r="E79" s="245"/>
      <c r="F79" s="245"/>
      <c r="G79" s="245"/>
      <c r="H79" s="245"/>
      <c r="I79" s="245"/>
      <c r="J79" s="246"/>
    </row>
    <row r="80" spans="1:27" hidden="1" collapsed="1" x14ac:dyDescent="0.25">
      <c r="A80" s="10"/>
      <c r="B80" s="102"/>
      <c r="C80" s="9"/>
      <c r="D80" s="9"/>
      <c r="E80" s="9"/>
      <c r="F80" s="9"/>
      <c r="G80" s="9"/>
      <c r="H80" s="9"/>
      <c r="I80" s="9"/>
      <c r="J80" s="103"/>
    </row>
    <row r="81" spans="1:22" ht="5.25" hidden="1" customHeight="1" x14ac:dyDescent="0.4">
      <c r="A81" s="19"/>
      <c r="B81" s="94"/>
      <c r="C81" s="54"/>
      <c r="D81" s="54"/>
      <c r="E81" s="54"/>
      <c r="F81" s="54"/>
      <c r="G81" s="54"/>
      <c r="H81" s="54"/>
      <c r="I81" s="54"/>
      <c r="J81" s="82"/>
      <c r="K81" s="19"/>
      <c r="L81" s="19"/>
      <c r="M81" s="19"/>
      <c r="N81" s="19"/>
      <c r="O81" s="19"/>
      <c r="P81" s="19"/>
      <c r="Q81" s="19"/>
      <c r="R81" s="19"/>
      <c r="S81" s="19"/>
      <c r="T81" s="19"/>
      <c r="U81" s="19"/>
      <c r="V81" s="19"/>
    </row>
    <row r="82" spans="1:22" s="3" customFormat="1" hidden="1" x14ac:dyDescent="0.25">
      <c r="B82" s="102"/>
      <c r="C82" s="9"/>
      <c r="D82" s="9"/>
      <c r="E82" s="9"/>
      <c r="F82" s="9"/>
      <c r="G82" s="9"/>
      <c r="H82" s="9"/>
      <c r="I82" s="9"/>
      <c r="J82" s="103"/>
    </row>
    <row r="83" spans="1:22" s="4" customFormat="1" x14ac:dyDescent="0.25">
      <c r="A83" s="5" t="s">
        <v>58</v>
      </c>
      <c r="B83" s="239" t="s">
        <v>57</v>
      </c>
      <c r="C83" s="240"/>
      <c r="D83" s="240"/>
      <c r="E83" s="240"/>
      <c r="F83" s="240"/>
      <c r="G83" s="240"/>
      <c r="H83" s="240"/>
      <c r="I83" s="240"/>
      <c r="J83" s="247"/>
    </row>
    <row r="84" spans="1:22" ht="30" hidden="1" customHeight="1" x14ac:dyDescent="0.25">
      <c r="A84" s="3"/>
      <c r="B84" s="244"/>
      <c r="C84" s="245"/>
      <c r="D84" s="245"/>
      <c r="E84" s="245"/>
      <c r="F84" s="245"/>
      <c r="G84" s="245"/>
      <c r="H84" s="245"/>
      <c r="I84" s="245"/>
      <c r="J84" s="246"/>
    </row>
    <row r="85" spans="1:22" hidden="1" x14ac:dyDescent="0.25">
      <c r="A85" s="3"/>
      <c r="B85" s="83"/>
      <c r="C85" s="6"/>
      <c r="D85" s="6"/>
      <c r="E85" s="6"/>
      <c r="F85" s="6"/>
      <c r="G85" s="6"/>
      <c r="H85" s="6"/>
      <c r="I85" s="6"/>
      <c r="J85" s="79"/>
    </row>
    <row r="86" spans="1:22" ht="26.25" hidden="1" x14ac:dyDescent="0.4">
      <c r="A86" s="19"/>
      <c r="B86" s="81" t="s">
        <v>56</v>
      </c>
      <c r="C86" s="54"/>
      <c r="D86" s="54"/>
      <c r="E86" s="54"/>
      <c r="F86" s="54"/>
      <c r="G86" s="54"/>
      <c r="H86" s="54"/>
      <c r="I86" s="54"/>
      <c r="J86" s="82"/>
      <c r="K86" s="19"/>
      <c r="L86" s="19"/>
      <c r="M86" s="19"/>
      <c r="N86" s="19"/>
      <c r="O86" s="19"/>
      <c r="P86" s="19"/>
      <c r="Q86" s="19"/>
      <c r="R86" s="19"/>
      <c r="S86" s="19"/>
      <c r="T86" s="19"/>
      <c r="U86" s="19"/>
      <c r="V86" s="19"/>
    </row>
    <row r="87" spans="1:22" ht="5.25" hidden="1" customHeight="1" x14ac:dyDescent="0.4">
      <c r="A87" s="19"/>
      <c r="B87" s="94"/>
      <c r="C87" s="54"/>
      <c r="D87" s="54"/>
      <c r="E87" s="54"/>
      <c r="F87" s="54"/>
      <c r="G87" s="54"/>
      <c r="H87" s="54"/>
      <c r="I87" s="54"/>
      <c r="J87" s="82"/>
      <c r="K87" s="19"/>
      <c r="L87" s="19"/>
      <c r="M87" s="19"/>
      <c r="N87" s="19"/>
      <c r="O87" s="19"/>
      <c r="P87" s="19"/>
      <c r="Q87" s="19"/>
      <c r="R87" s="19"/>
      <c r="S87" s="19"/>
      <c r="T87" s="19"/>
      <c r="U87" s="19"/>
      <c r="V87" s="19"/>
    </row>
    <row r="88" spans="1:22" s="4" customFormat="1" hidden="1" x14ac:dyDescent="0.25">
      <c r="A88" s="5" t="s">
        <v>55</v>
      </c>
      <c r="B88" s="239" t="s">
        <v>54</v>
      </c>
      <c r="C88" s="240"/>
      <c r="D88" s="240"/>
      <c r="E88" s="240"/>
      <c r="F88" s="240"/>
      <c r="G88" s="240"/>
      <c r="H88" s="240"/>
      <c r="I88" s="240"/>
      <c r="J88" s="247"/>
    </row>
    <row r="89" spans="1:22" ht="27.75" hidden="1" customHeight="1" x14ac:dyDescent="0.25">
      <c r="A89" s="2"/>
      <c r="B89" s="256" t="s">
        <v>53</v>
      </c>
      <c r="C89" s="257"/>
      <c r="D89" s="257"/>
      <c r="E89" s="257"/>
      <c r="F89" s="257"/>
      <c r="G89" s="257"/>
      <c r="H89" s="257"/>
      <c r="I89" s="257"/>
      <c r="J89" s="258"/>
    </row>
    <row r="90" spans="1:22" hidden="1" x14ac:dyDescent="0.25">
      <c r="A90" s="2"/>
      <c r="B90" s="104" t="s">
        <v>52</v>
      </c>
      <c r="C90" s="34"/>
      <c r="D90" s="34"/>
      <c r="E90" s="34"/>
      <c r="F90" s="34"/>
      <c r="G90" s="34"/>
      <c r="H90" s="34"/>
      <c r="I90" s="34"/>
      <c r="J90" s="105"/>
    </row>
    <row r="91" spans="1:22" x14ac:dyDescent="0.25">
      <c r="A91" s="2"/>
      <c r="B91" s="259" t="s">
        <v>277</v>
      </c>
      <c r="C91" s="260"/>
      <c r="D91" s="33" t="str">
        <f t="shared" ref="D91:I91" si="0">D$111</f>
        <v>FY19</v>
      </c>
      <c r="E91" s="33" t="str">
        <f t="shared" si="0"/>
        <v>FY20</v>
      </c>
      <c r="F91" s="33" t="str">
        <f t="shared" si="0"/>
        <v>FY21</v>
      </c>
      <c r="G91" s="33" t="str">
        <f t="shared" si="0"/>
        <v>FY22</v>
      </c>
      <c r="H91" s="33" t="str">
        <f t="shared" si="0"/>
        <v>FY23</v>
      </c>
      <c r="I91" s="33" t="str">
        <f t="shared" si="0"/>
        <v>FY24</v>
      </c>
      <c r="J91" s="106" t="s">
        <v>10</v>
      </c>
    </row>
    <row r="92" spans="1:22" s="169" customFormat="1" ht="15" customHeight="1" x14ac:dyDescent="0.25">
      <c r="A92" s="166"/>
      <c r="B92" s="303" t="s">
        <v>284</v>
      </c>
      <c r="C92" s="304"/>
      <c r="D92" s="167">
        <f t="shared" ref="D92:I92" si="1">(D127+D139)-SUM(D101)</f>
        <v>263215.08</v>
      </c>
      <c r="E92" s="167">
        <f t="shared" si="1"/>
        <v>271510.07699999993</v>
      </c>
      <c r="F92" s="167">
        <f t="shared" si="1"/>
        <v>278297.82892499992</v>
      </c>
      <c r="G92" s="167">
        <f t="shared" si="1"/>
        <v>285255.27464812493</v>
      </c>
      <c r="H92" s="167">
        <f t="shared" si="1"/>
        <v>292386.65651432803</v>
      </c>
      <c r="I92" s="167">
        <f t="shared" si="1"/>
        <v>299696.32292718621</v>
      </c>
      <c r="J92" s="168">
        <f>SUM(D92:I92)</f>
        <v>1690361.240014639</v>
      </c>
    </row>
    <row r="93" spans="1:22" ht="15" hidden="1" customHeight="1" outlineLevel="1" x14ac:dyDescent="0.25">
      <c r="A93" s="2"/>
      <c r="B93" s="263" t="s">
        <v>51</v>
      </c>
      <c r="C93" s="264"/>
      <c r="D93" s="52">
        <v>0</v>
      </c>
      <c r="E93" s="52">
        <v>0</v>
      </c>
      <c r="F93" s="52">
        <v>0</v>
      </c>
      <c r="G93" s="52">
        <v>0</v>
      </c>
      <c r="H93" s="52">
        <v>0</v>
      </c>
      <c r="I93" s="52">
        <v>0</v>
      </c>
      <c r="J93" s="107">
        <f>SUM(D93:I93)</f>
        <v>0</v>
      </c>
    </row>
    <row r="94" spans="1:22" ht="15" hidden="1" customHeight="1" outlineLevel="1" x14ac:dyDescent="0.25">
      <c r="A94" s="2"/>
      <c r="B94" s="263" t="s">
        <v>50</v>
      </c>
      <c r="C94" s="264"/>
      <c r="D94" s="52">
        <v>0</v>
      </c>
      <c r="E94" s="52">
        <v>0</v>
      </c>
      <c r="F94" s="52">
        <v>0</v>
      </c>
      <c r="G94" s="52">
        <v>0</v>
      </c>
      <c r="H94" s="52">
        <v>0</v>
      </c>
      <c r="I94" s="52">
        <v>0</v>
      </c>
      <c r="J94" s="107">
        <f>SUM(D94:I94)</f>
        <v>0</v>
      </c>
    </row>
    <row r="95" spans="1:22" ht="15" hidden="1" customHeight="1" outlineLevel="1" x14ac:dyDescent="0.25">
      <c r="A95" s="2"/>
      <c r="B95" s="263" t="s">
        <v>49</v>
      </c>
      <c r="C95" s="264"/>
      <c r="D95" s="52">
        <v>0</v>
      </c>
      <c r="E95" s="52">
        <v>0</v>
      </c>
      <c r="F95" s="52">
        <v>0</v>
      </c>
      <c r="G95" s="52">
        <v>0</v>
      </c>
      <c r="H95" s="52">
        <v>0</v>
      </c>
      <c r="I95" s="52">
        <v>0</v>
      </c>
      <c r="J95" s="107">
        <f>SUM(D95:I95)</f>
        <v>0</v>
      </c>
    </row>
    <row r="96" spans="1:22" ht="15" hidden="1" customHeight="1" outlineLevel="1" x14ac:dyDescent="0.25">
      <c r="A96" s="2"/>
      <c r="B96" s="263" t="s">
        <v>48</v>
      </c>
      <c r="C96" s="264"/>
      <c r="D96" s="52">
        <v>0</v>
      </c>
      <c r="E96" s="52">
        <v>0</v>
      </c>
      <c r="F96" s="52">
        <v>0</v>
      </c>
      <c r="G96" s="52">
        <v>0</v>
      </c>
      <c r="H96" s="52">
        <v>0</v>
      </c>
      <c r="I96" s="52">
        <v>0</v>
      </c>
      <c r="J96" s="107">
        <f>SUM(D96:I96)</f>
        <v>0</v>
      </c>
    </row>
    <row r="97" spans="1:24" ht="15" customHeight="1" collapsed="1" x14ac:dyDescent="0.25">
      <c r="A97" s="2"/>
      <c r="B97" s="259" t="s">
        <v>47</v>
      </c>
      <c r="C97" s="260"/>
      <c r="D97" s="51"/>
      <c r="E97" s="51"/>
      <c r="F97" s="50"/>
      <c r="G97" s="50"/>
      <c r="H97" s="50"/>
      <c r="I97" s="50"/>
      <c r="J97" s="108"/>
    </row>
    <row r="98" spans="1:24" x14ac:dyDescent="0.25">
      <c r="A98" s="2"/>
      <c r="B98" s="265" t="s">
        <v>46</v>
      </c>
      <c r="C98" s="266"/>
      <c r="D98" s="30"/>
      <c r="E98" s="30"/>
      <c r="F98" s="30"/>
      <c r="G98" s="30"/>
      <c r="H98" s="30"/>
      <c r="I98" s="30"/>
      <c r="J98" s="107">
        <f>SUM(D98:I98)</f>
        <v>0</v>
      </c>
    </row>
    <row r="99" spans="1:24" x14ac:dyDescent="0.25">
      <c r="A99" s="2"/>
      <c r="B99" s="265" t="s">
        <v>45</v>
      </c>
      <c r="C99" s="266"/>
      <c r="D99" s="44"/>
      <c r="E99" s="30"/>
      <c r="F99" s="30"/>
      <c r="G99" s="30"/>
      <c r="H99" s="30"/>
      <c r="I99" s="30"/>
      <c r="J99" s="107">
        <f>SUM(D99:I99)</f>
        <v>0</v>
      </c>
    </row>
    <row r="100" spans="1:24" x14ac:dyDescent="0.25">
      <c r="A100" s="2"/>
      <c r="B100" s="267" t="s">
        <v>44</v>
      </c>
      <c r="C100" s="268"/>
      <c r="D100" s="49">
        <f t="shared" ref="D100:I100" si="2">0.15*D118</f>
        <v>46449.719999999994</v>
      </c>
      <c r="E100" s="49">
        <f t="shared" si="2"/>
        <v>47913.542999999991</v>
      </c>
      <c r="F100" s="49">
        <f t="shared" si="2"/>
        <v>49111.381574999985</v>
      </c>
      <c r="G100" s="49">
        <f t="shared" si="2"/>
        <v>50339.166114374988</v>
      </c>
      <c r="H100" s="49">
        <f t="shared" si="2"/>
        <v>51597.645267234358</v>
      </c>
      <c r="I100" s="49">
        <f t="shared" si="2"/>
        <v>52887.586398915213</v>
      </c>
      <c r="J100" s="107">
        <f>SUM(D100:I100)</f>
        <v>298299.04235552449</v>
      </c>
    </row>
    <row r="101" spans="1:24" x14ac:dyDescent="0.25">
      <c r="A101" s="2"/>
      <c r="B101" s="259" t="s">
        <v>43</v>
      </c>
      <c r="C101" s="260"/>
      <c r="D101" s="53">
        <f t="shared" ref="D101:I101" si="3">SUM(D98:D100)</f>
        <v>46449.719999999994</v>
      </c>
      <c r="E101" s="53">
        <f t="shared" si="3"/>
        <v>47913.542999999991</v>
      </c>
      <c r="F101" s="53">
        <f t="shared" si="3"/>
        <v>49111.381574999985</v>
      </c>
      <c r="G101" s="53">
        <f t="shared" si="3"/>
        <v>50339.166114374988</v>
      </c>
      <c r="H101" s="53">
        <f t="shared" si="3"/>
        <v>51597.645267234358</v>
      </c>
      <c r="I101" s="53">
        <f t="shared" si="3"/>
        <v>52887.586398915213</v>
      </c>
      <c r="J101" s="107">
        <f>SUM(D101:I101)</f>
        <v>298299.04235552449</v>
      </c>
    </row>
    <row r="102" spans="1:24" s="4" customFormat="1" ht="15.75" thickBot="1" x14ac:dyDescent="0.3">
      <c r="A102" s="5"/>
      <c r="B102" s="321" t="s">
        <v>42</v>
      </c>
      <c r="C102" s="322"/>
      <c r="D102" s="66">
        <f t="shared" ref="D102:J102" si="4">SUM(D92:D96)+D101</f>
        <v>309664.8</v>
      </c>
      <c r="E102" s="66">
        <f t="shared" si="4"/>
        <v>319423.61999999994</v>
      </c>
      <c r="F102" s="66">
        <f t="shared" si="4"/>
        <v>327409.21049999993</v>
      </c>
      <c r="G102" s="66">
        <f t="shared" si="4"/>
        <v>335594.44076249993</v>
      </c>
      <c r="H102" s="66">
        <f t="shared" si="4"/>
        <v>343984.30178156239</v>
      </c>
      <c r="I102" s="66">
        <f t="shared" si="4"/>
        <v>352583.90932610142</v>
      </c>
      <c r="J102" s="109">
        <f t="shared" si="4"/>
        <v>1988660.2823701636</v>
      </c>
    </row>
    <row r="103" spans="1:24" ht="15.75" hidden="1" thickTop="1" x14ac:dyDescent="0.25">
      <c r="A103" s="2"/>
      <c r="B103" s="110"/>
      <c r="C103" s="6"/>
      <c r="D103" s="6"/>
      <c r="E103" s="6"/>
      <c r="F103" s="6"/>
      <c r="G103" s="6"/>
      <c r="H103" s="6"/>
      <c r="I103" s="6"/>
      <c r="J103" s="79"/>
    </row>
    <row r="104" spans="1:24" ht="23.25" customHeight="1" thickTop="1" x14ac:dyDescent="0.25">
      <c r="A104" s="8" t="s">
        <v>36</v>
      </c>
      <c r="B104" s="273" t="s">
        <v>41</v>
      </c>
      <c r="C104" s="274"/>
      <c r="D104" s="274"/>
      <c r="E104" s="274"/>
      <c r="F104" s="274"/>
      <c r="G104" s="274"/>
      <c r="H104" s="274"/>
      <c r="I104" s="274"/>
      <c r="J104" s="275"/>
      <c r="W104" s="46" t="s">
        <v>40</v>
      </c>
      <c r="X104" s="46" t="b">
        <v>1</v>
      </c>
    </row>
    <row r="105" spans="1:24" ht="15" customHeight="1" x14ac:dyDescent="0.25">
      <c r="A105" s="2"/>
      <c r="B105" s="256" t="s">
        <v>39</v>
      </c>
      <c r="C105" s="257"/>
      <c r="D105" s="257"/>
      <c r="E105" s="257"/>
      <c r="F105" s="257"/>
      <c r="G105" s="257"/>
      <c r="H105" s="276">
        <v>255188</v>
      </c>
      <c r="I105" s="277"/>
      <c r="J105" s="97"/>
      <c r="W105" s="46" t="s">
        <v>38</v>
      </c>
      <c r="X105" s="46" t="b">
        <v>0</v>
      </c>
    </row>
    <row r="106" spans="1:24" ht="15" hidden="1" customHeight="1" x14ac:dyDescent="0.25">
      <c r="A106" s="2"/>
      <c r="B106" s="256" t="s">
        <v>37</v>
      </c>
      <c r="C106" s="257"/>
      <c r="D106" s="257"/>
      <c r="E106" s="257"/>
      <c r="F106" s="257"/>
      <c r="G106" s="257"/>
      <c r="H106" s="17"/>
      <c r="I106" s="17"/>
      <c r="J106" s="97"/>
      <c r="W106" s="46"/>
      <c r="X106" s="46"/>
    </row>
    <row r="107" spans="1:24" hidden="1" x14ac:dyDescent="0.25">
      <c r="A107" s="2"/>
      <c r="B107" s="83"/>
      <c r="C107" s="6"/>
      <c r="D107" s="6"/>
      <c r="E107" s="6"/>
      <c r="F107" s="6"/>
      <c r="G107" s="6"/>
      <c r="H107" s="6"/>
      <c r="I107" s="6"/>
      <c r="J107" s="79"/>
    </row>
    <row r="108" spans="1:24" s="4" customFormat="1" ht="15" hidden="1" customHeight="1" outlineLevel="1" x14ac:dyDescent="0.25">
      <c r="A108" s="5" t="s">
        <v>36</v>
      </c>
      <c r="B108" s="273" t="s">
        <v>35</v>
      </c>
      <c r="C108" s="274"/>
      <c r="D108" s="274"/>
      <c r="E108" s="274"/>
      <c r="F108" s="274"/>
      <c r="G108" s="274"/>
      <c r="H108" s="274"/>
      <c r="I108" s="274"/>
      <c r="J108" s="275"/>
    </row>
    <row r="109" spans="1:24" ht="30.75" hidden="1" customHeight="1" outlineLevel="1" x14ac:dyDescent="0.25">
      <c r="A109" s="2"/>
      <c r="B109" s="256" t="s">
        <v>34</v>
      </c>
      <c r="C109" s="257"/>
      <c r="D109" s="257"/>
      <c r="E109" s="257"/>
      <c r="F109" s="257"/>
      <c r="G109" s="257"/>
      <c r="H109" s="257"/>
      <c r="I109" s="257"/>
      <c r="J109" s="258"/>
    </row>
    <row r="110" spans="1:24" hidden="1" outlineLevel="1" x14ac:dyDescent="0.25">
      <c r="A110" s="2"/>
      <c r="B110" s="104" t="s">
        <v>18</v>
      </c>
      <c r="C110" s="34"/>
      <c r="D110" s="34"/>
      <c r="E110" s="34"/>
      <c r="F110" s="34"/>
      <c r="G110" s="34"/>
      <c r="H110" s="34"/>
      <c r="I110" s="34"/>
      <c r="J110" s="105"/>
    </row>
    <row r="111" spans="1:24" outlineLevel="1" x14ac:dyDescent="0.25">
      <c r="A111" s="2"/>
      <c r="B111" s="339" t="s">
        <v>33</v>
      </c>
      <c r="C111" s="340"/>
      <c r="D111" s="180" t="s">
        <v>16</v>
      </c>
      <c r="E111" s="181" t="s">
        <v>15</v>
      </c>
      <c r="F111" s="181" t="s">
        <v>14</v>
      </c>
      <c r="G111" s="181" t="s">
        <v>13</v>
      </c>
      <c r="H111" s="181" t="s">
        <v>12</v>
      </c>
      <c r="I111" s="181" t="s">
        <v>11</v>
      </c>
      <c r="J111" s="183" t="s">
        <v>10</v>
      </c>
    </row>
    <row r="112" spans="1:24" ht="15.75" outlineLevel="1" thickBot="1" x14ac:dyDescent="0.3">
      <c r="A112" s="2"/>
      <c r="B112" s="319" t="s">
        <v>32</v>
      </c>
      <c r="C112" s="320"/>
      <c r="D112" s="177"/>
      <c r="E112" s="178">
        <v>2.5000000000000001E-2</v>
      </c>
      <c r="F112" s="178">
        <v>2.5000000000000001E-2</v>
      </c>
      <c r="G112" s="178">
        <f>$F112</f>
        <v>2.5000000000000001E-2</v>
      </c>
      <c r="H112" s="178">
        <f>$F112</f>
        <v>2.5000000000000001E-2</v>
      </c>
      <c r="I112" s="178">
        <f>$F112</f>
        <v>2.5000000000000001E-2</v>
      </c>
      <c r="J112" s="179"/>
    </row>
    <row r="113" spans="1:10" outlineLevel="1" x14ac:dyDescent="0.25">
      <c r="A113" s="2"/>
      <c r="B113" s="280" t="s">
        <v>31</v>
      </c>
      <c r="C113" s="281"/>
      <c r="D113" s="170"/>
      <c r="E113" s="44"/>
      <c r="F113" s="44"/>
      <c r="G113" s="44"/>
      <c r="H113" s="44"/>
      <c r="I113" s="44"/>
      <c r="J113" s="112">
        <f>SUM(D113:I113)</f>
        <v>0</v>
      </c>
    </row>
    <row r="114" spans="1:10" ht="15.95" customHeight="1" outlineLevel="1" x14ac:dyDescent="0.25">
      <c r="A114" s="2"/>
      <c r="B114" s="282" t="s">
        <v>30</v>
      </c>
      <c r="C114" s="283"/>
      <c r="D114" s="170"/>
      <c r="E114" s="44"/>
      <c r="F114" s="44"/>
      <c r="G114" s="44"/>
      <c r="H114" s="44"/>
      <c r="I114" s="44"/>
      <c r="J114" s="112">
        <f>SUM(D114:I114)</f>
        <v>0</v>
      </c>
    </row>
    <row r="115" spans="1:10" outlineLevel="1" x14ac:dyDescent="0.25">
      <c r="A115" s="2"/>
      <c r="B115" s="280" t="s">
        <v>29</v>
      </c>
      <c r="C115" s="281"/>
      <c r="D115" s="171"/>
      <c r="E115" s="42"/>
      <c r="F115" s="41"/>
      <c r="G115" s="41"/>
      <c r="H115" s="41"/>
      <c r="I115" s="41"/>
      <c r="J115" s="113"/>
    </row>
    <row r="116" spans="1:10" outlineLevel="1" x14ac:dyDescent="0.25">
      <c r="A116" s="2"/>
      <c r="B116" s="280" t="s">
        <v>28</v>
      </c>
      <c r="C116" s="281"/>
      <c r="D116" s="172">
        <v>3147</v>
      </c>
      <c r="E116" s="40">
        <v>3167</v>
      </c>
      <c r="F116" s="39">
        <f>E116</f>
        <v>3167</v>
      </c>
      <c r="G116" s="39">
        <f>F116</f>
        <v>3167</v>
      </c>
      <c r="H116" s="39">
        <f>G116</f>
        <v>3167</v>
      </c>
      <c r="I116" s="39">
        <f>H116</f>
        <v>3167</v>
      </c>
      <c r="J116" s="114"/>
    </row>
    <row r="117" spans="1:10" outlineLevel="1" x14ac:dyDescent="0.25">
      <c r="A117" s="2"/>
      <c r="B117" s="280" t="s">
        <v>27</v>
      </c>
      <c r="C117" s="281"/>
      <c r="D117" s="170">
        <v>98.399999999999991</v>
      </c>
      <c r="E117" s="44">
        <v>100.85999999999999</v>
      </c>
      <c r="F117" s="43">
        <v>103.38149999999997</v>
      </c>
      <c r="G117" s="43">
        <v>105.96603749999997</v>
      </c>
      <c r="H117" s="43">
        <v>108.61518843749997</v>
      </c>
      <c r="I117" s="43">
        <v>111.33056814843745</v>
      </c>
      <c r="J117" s="112"/>
    </row>
    <row r="118" spans="1:10" outlineLevel="1" x14ac:dyDescent="0.25">
      <c r="A118" s="2"/>
      <c r="B118" s="280" t="s">
        <v>26</v>
      </c>
      <c r="C118" s="281"/>
      <c r="D118" s="173">
        <f t="shared" ref="D118:I118" si="5">D116*D117</f>
        <v>309664.8</v>
      </c>
      <c r="E118" s="53">
        <f t="shared" si="5"/>
        <v>319423.61999999994</v>
      </c>
      <c r="F118" s="53">
        <f t="shared" si="5"/>
        <v>327409.21049999993</v>
      </c>
      <c r="G118" s="53">
        <f t="shared" si="5"/>
        <v>335594.44076249993</v>
      </c>
      <c r="H118" s="53">
        <f t="shared" si="5"/>
        <v>343984.30178156239</v>
      </c>
      <c r="I118" s="53">
        <f t="shared" si="5"/>
        <v>352583.90932610142</v>
      </c>
      <c r="J118" s="107">
        <f>SUM(D118:I118)</f>
        <v>1988660.2823701636</v>
      </c>
    </row>
    <row r="119" spans="1:10" outlineLevel="1" x14ac:dyDescent="0.25">
      <c r="A119" s="2"/>
      <c r="B119" s="280" t="s">
        <v>25</v>
      </c>
      <c r="C119" s="281"/>
      <c r="D119" s="174"/>
      <c r="E119" s="73"/>
      <c r="F119" s="53">
        <f t="shared" ref="F119:G122" si="6">E119*(1+$G$112)</f>
        <v>0</v>
      </c>
      <c r="G119" s="53">
        <f t="shared" si="6"/>
        <v>0</v>
      </c>
      <c r="H119" s="53">
        <f>G119*(1+$H$112)</f>
        <v>0</v>
      </c>
      <c r="I119" s="53">
        <f>H119*(1+$I$112)</f>
        <v>0</v>
      </c>
      <c r="J119" s="107"/>
    </row>
    <row r="120" spans="1:10" outlineLevel="1" x14ac:dyDescent="0.25">
      <c r="A120" s="2"/>
      <c r="B120" s="280" t="s">
        <v>24</v>
      </c>
      <c r="C120" s="281"/>
      <c r="D120" s="174"/>
      <c r="E120" s="73"/>
      <c r="F120" s="53">
        <f t="shared" si="6"/>
        <v>0</v>
      </c>
      <c r="G120" s="53">
        <f t="shared" si="6"/>
        <v>0</v>
      </c>
      <c r="H120" s="53">
        <f>G120*(1+$H$112)</f>
        <v>0</v>
      </c>
      <c r="I120" s="53">
        <f>H120*(1+$I$112)</f>
        <v>0</v>
      </c>
      <c r="J120" s="107"/>
    </row>
    <row r="121" spans="1:10" outlineLevel="1" x14ac:dyDescent="0.25">
      <c r="A121" s="2"/>
      <c r="B121" s="267" t="s">
        <v>23</v>
      </c>
      <c r="C121" s="268"/>
      <c r="D121" s="174"/>
      <c r="E121" s="73"/>
      <c r="F121" s="53">
        <f t="shared" si="6"/>
        <v>0</v>
      </c>
      <c r="G121" s="53">
        <f t="shared" si="6"/>
        <v>0</v>
      </c>
      <c r="H121" s="53">
        <f>G121*(1+$H$112)</f>
        <v>0</v>
      </c>
      <c r="I121" s="53">
        <f>H121*(1+$I$112)</f>
        <v>0</v>
      </c>
      <c r="J121" s="107"/>
    </row>
    <row r="122" spans="1:10" hidden="1" outlineLevel="1" x14ac:dyDescent="0.25">
      <c r="A122" s="2"/>
      <c r="B122" s="267" t="s">
        <v>23</v>
      </c>
      <c r="C122" s="268"/>
      <c r="D122" s="174"/>
      <c r="E122" s="73"/>
      <c r="F122" s="53">
        <f t="shared" si="6"/>
        <v>0</v>
      </c>
      <c r="G122" s="53">
        <f t="shared" si="6"/>
        <v>0</v>
      </c>
      <c r="H122" s="53">
        <f>G122*(1+$H$112)</f>
        <v>0</v>
      </c>
      <c r="I122" s="53">
        <f>H122*(1+$I$112)</f>
        <v>0</v>
      </c>
      <c r="J122" s="107"/>
    </row>
    <row r="123" spans="1:10" outlineLevel="1" x14ac:dyDescent="0.25">
      <c r="A123" s="2"/>
      <c r="B123" s="280" t="s">
        <v>22</v>
      </c>
      <c r="C123" s="281"/>
      <c r="D123" s="173">
        <f t="shared" ref="D123:I123" si="7">SUM(D118:D122)</f>
        <v>309664.8</v>
      </c>
      <c r="E123" s="53">
        <f t="shared" si="7"/>
        <v>319423.61999999994</v>
      </c>
      <c r="F123" s="53">
        <f t="shared" si="7"/>
        <v>327409.21049999993</v>
      </c>
      <c r="G123" s="53">
        <f t="shared" si="7"/>
        <v>335594.44076249993</v>
      </c>
      <c r="H123" s="53">
        <f t="shared" si="7"/>
        <v>343984.30178156239</v>
      </c>
      <c r="I123" s="53">
        <f t="shared" si="7"/>
        <v>352583.90932610142</v>
      </c>
      <c r="J123" s="107">
        <f>SUM(D123:I123)</f>
        <v>1988660.2823701636</v>
      </c>
    </row>
    <row r="124" spans="1:10" ht="15" customHeight="1" outlineLevel="1" x14ac:dyDescent="0.25">
      <c r="A124" s="2"/>
      <c r="B124" s="267" t="s">
        <v>4</v>
      </c>
      <c r="C124" s="268"/>
      <c r="D124" s="174"/>
      <c r="E124" s="73"/>
      <c r="F124" s="53">
        <f t="shared" ref="F124:G126" si="8">E124*(1+$G$112)</f>
        <v>0</v>
      </c>
      <c r="G124" s="53">
        <f t="shared" si="8"/>
        <v>0</v>
      </c>
      <c r="H124" s="53">
        <f>G124*(1+$H$112)</f>
        <v>0</v>
      </c>
      <c r="I124" s="53">
        <f>H124*(1+$I$112)</f>
        <v>0</v>
      </c>
      <c r="J124" s="107">
        <f>SUM(D124:I124)</f>
        <v>0</v>
      </c>
    </row>
    <row r="125" spans="1:10" ht="15" hidden="1" customHeight="1" outlineLevel="1" x14ac:dyDescent="0.25">
      <c r="A125" s="2"/>
      <c r="B125" s="267" t="s">
        <v>4</v>
      </c>
      <c r="C125" s="268"/>
      <c r="D125" s="174"/>
      <c r="E125" s="73"/>
      <c r="F125" s="53">
        <f t="shared" si="8"/>
        <v>0</v>
      </c>
      <c r="G125" s="53">
        <f t="shared" si="8"/>
        <v>0</v>
      </c>
      <c r="H125" s="53">
        <f>G125*(1+$H$112)</f>
        <v>0</v>
      </c>
      <c r="I125" s="53">
        <f>H125*(1+$I$112)</f>
        <v>0</v>
      </c>
      <c r="J125" s="107">
        <f>SUM(D125:I125)</f>
        <v>0</v>
      </c>
    </row>
    <row r="126" spans="1:10" ht="15" hidden="1" customHeight="1" outlineLevel="1" x14ac:dyDescent="0.25">
      <c r="A126" s="2"/>
      <c r="B126" s="288" t="s">
        <v>4</v>
      </c>
      <c r="C126" s="289"/>
      <c r="D126" s="175"/>
      <c r="E126" s="74"/>
      <c r="F126" s="48">
        <f t="shared" si="8"/>
        <v>0</v>
      </c>
      <c r="G126" s="48">
        <f t="shared" si="8"/>
        <v>0</v>
      </c>
      <c r="H126" s="48">
        <f>G126*(1+$H$112)</f>
        <v>0</v>
      </c>
      <c r="I126" s="48">
        <f>H126*(1+$I$112)</f>
        <v>0</v>
      </c>
      <c r="J126" s="115">
        <f>SUM(D126:I126)</f>
        <v>0</v>
      </c>
    </row>
    <row r="127" spans="1:10" s="4" customFormat="1" outlineLevel="1" x14ac:dyDescent="0.25">
      <c r="A127" s="5"/>
      <c r="B127" s="271" t="s">
        <v>21</v>
      </c>
      <c r="C127" s="272"/>
      <c r="D127" s="176">
        <f t="shared" ref="D127:J127" si="9">D113+D114+D123+D124+D126+D125</f>
        <v>309664.8</v>
      </c>
      <c r="E127" s="75">
        <f t="shared" si="9"/>
        <v>319423.61999999994</v>
      </c>
      <c r="F127" s="75">
        <f t="shared" si="9"/>
        <v>327409.21049999993</v>
      </c>
      <c r="G127" s="75">
        <f t="shared" si="9"/>
        <v>335594.44076249993</v>
      </c>
      <c r="H127" s="75">
        <f t="shared" si="9"/>
        <v>343984.30178156239</v>
      </c>
      <c r="I127" s="75">
        <f t="shared" si="9"/>
        <v>352583.90932610142</v>
      </c>
      <c r="J127" s="116">
        <f t="shared" si="9"/>
        <v>1988660.2823701636</v>
      </c>
    </row>
    <row r="128" spans="1:10" hidden="1" outlineLevel="1" x14ac:dyDescent="0.25">
      <c r="A128" s="2"/>
      <c r="B128" s="110"/>
      <c r="C128" s="6"/>
      <c r="D128" s="6"/>
      <c r="E128" s="6"/>
      <c r="F128" s="6"/>
      <c r="G128" s="6"/>
      <c r="H128" s="6"/>
      <c r="I128" s="6"/>
      <c r="J128" s="79"/>
    </row>
    <row r="129" spans="1:10" hidden="1" x14ac:dyDescent="0.25">
      <c r="A129" s="2"/>
      <c r="B129" s="110"/>
      <c r="C129" s="6"/>
      <c r="D129" s="6"/>
      <c r="E129" s="6"/>
      <c r="F129" s="6"/>
      <c r="G129" s="6"/>
      <c r="H129" s="6"/>
      <c r="I129" s="6"/>
      <c r="J129" s="79"/>
    </row>
    <row r="130" spans="1:10" s="4" customFormat="1" ht="15" hidden="1" customHeight="1" outlineLevel="1" x14ac:dyDescent="0.25">
      <c r="A130" s="5" t="s">
        <v>20</v>
      </c>
      <c r="B130" s="273" t="s">
        <v>19</v>
      </c>
      <c r="C130" s="274"/>
      <c r="D130" s="274"/>
      <c r="E130" s="274"/>
      <c r="F130" s="274"/>
      <c r="G130" s="274"/>
      <c r="H130" s="274"/>
      <c r="I130" s="274"/>
      <c r="J130" s="275"/>
    </row>
    <row r="131" spans="1:10" hidden="1" outlineLevel="1" x14ac:dyDescent="0.25">
      <c r="A131" s="2"/>
      <c r="B131" s="104" t="s">
        <v>18</v>
      </c>
      <c r="C131" s="34"/>
      <c r="D131" s="34"/>
      <c r="E131" s="34"/>
      <c r="F131" s="34"/>
      <c r="G131" s="34"/>
      <c r="H131" s="34"/>
      <c r="I131" s="34"/>
      <c r="J131" s="105"/>
    </row>
    <row r="132" spans="1:10" hidden="1" outlineLevel="1" x14ac:dyDescent="0.25">
      <c r="A132" s="2"/>
      <c r="B132" s="278" t="s">
        <v>17</v>
      </c>
      <c r="C132" s="279"/>
      <c r="D132" s="33" t="s">
        <v>16</v>
      </c>
      <c r="E132" s="32" t="s">
        <v>15</v>
      </c>
      <c r="F132" s="32" t="s">
        <v>14</v>
      </c>
      <c r="G132" s="32" t="s">
        <v>13</v>
      </c>
      <c r="H132" s="32" t="s">
        <v>12</v>
      </c>
      <c r="I132" s="32" t="s">
        <v>11</v>
      </c>
      <c r="J132" s="117" t="s">
        <v>10</v>
      </c>
    </row>
    <row r="133" spans="1:10" hidden="1" outlineLevel="1" x14ac:dyDescent="0.25">
      <c r="A133" s="2"/>
      <c r="B133" s="284" t="s">
        <v>9</v>
      </c>
      <c r="C133" s="285"/>
      <c r="D133" s="30"/>
      <c r="E133" s="30"/>
      <c r="F133" s="30"/>
      <c r="G133" s="30"/>
      <c r="H133" s="30"/>
      <c r="I133" s="30"/>
      <c r="J133" s="118">
        <f t="shared" ref="J133:J138" si="10">SUM(D133:I133)</f>
        <v>0</v>
      </c>
    </row>
    <row r="134" spans="1:10" hidden="1" outlineLevel="1" x14ac:dyDescent="0.25">
      <c r="A134" s="2"/>
      <c r="B134" s="284" t="s">
        <v>8</v>
      </c>
      <c r="C134" s="285"/>
      <c r="D134" s="30"/>
      <c r="E134" s="30"/>
      <c r="F134" s="30"/>
      <c r="G134" s="30"/>
      <c r="H134" s="30"/>
      <c r="I134" s="30"/>
      <c r="J134" s="118">
        <f t="shared" si="10"/>
        <v>0</v>
      </c>
    </row>
    <row r="135" spans="1:10" hidden="1" outlineLevel="1" x14ac:dyDescent="0.25">
      <c r="A135" s="2"/>
      <c r="B135" s="284" t="s">
        <v>7</v>
      </c>
      <c r="C135" s="285"/>
      <c r="D135" s="30"/>
      <c r="E135" s="30"/>
      <c r="F135" s="30"/>
      <c r="G135" s="30"/>
      <c r="H135" s="30"/>
      <c r="I135" s="30"/>
      <c r="J135" s="118">
        <f t="shared" si="10"/>
        <v>0</v>
      </c>
    </row>
    <row r="136" spans="1:10" hidden="1" outlineLevel="1" x14ac:dyDescent="0.25">
      <c r="A136" s="2"/>
      <c r="B136" s="284" t="s">
        <v>6</v>
      </c>
      <c r="C136" s="285"/>
      <c r="D136" s="30"/>
      <c r="E136" s="30"/>
      <c r="F136" s="30"/>
      <c r="G136" s="30"/>
      <c r="H136" s="30"/>
      <c r="I136" s="30"/>
      <c r="J136" s="118">
        <f t="shared" si="10"/>
        <v>0</v>
      </c>
    </row>
    <row r="137" spans="1:10" hidden="1" outlineLevel="1" x14ac:dyDescent="0.25">
      <c r="A137" s="2"/>
      <c r="B137" s="284" t="s">
        <v>5</v>
      </c>
      <c r="C137" s="285"/>
      <c r="D137" s="30"/>
      <c r="E137" s="30"/>
      <c r="F137" s="30"/>
      <c r="G137" s="30"/>
      <c r="H137" s="30"/>
      <c r="I137" s="30"/>
      <c r="J137" s="118">
        <f t="shared" si="10"/>
        <v>0</v>
      </c>
    </row>
    <row r="138" spans="1:10" hidden="1" outlineLevel="1" x14ac:dyDescent="0.25">
      <c r="A138" s="2"/>
      <c r="B138" s="267" t="s">
        <v>4</v>
      </c>
      <c r="C138" s="268"/>
      <c r="D138" s="30"/>
      <c r="E138" s="30"/>
      <c r="F138" s="30"/>
      <c r="G138" s="30"/>
      <c r="H138" s="30"/>
      <c r="I138" s="30"/>
      <c r="J138" s="118">
        <f t="shared" si="10"/>
        <v>0</v>
      </c>
    </row>
    <row r="139" spans="1:10" s="4" customFormat="1" ht="15.75" hidden="1" outlineLevel="1" thickBot="1" x14ac:dyDescent="0.3">
      <c r="A139" s="5"/>
      <c r="B139" s="286" t="s">
        <v>3</v>
      </c>
      <c r="C139" s="287"/>
      <c r="D139" s="29">
        <f t="shared" ref="D139:J139" si="11">SUM(D133:D138)</f>
        <v>0</v>
      </c>
      <c r="E139" s="29">
        <f t="shared" si="11"/>
        <v>0</v>
      </c>
      <c r="F139" s="29">
        <f t="shared" si="11"/>
        <v>0</v>
      </c>
      <c r="G139" s="29">
        <f t="shared" si="11"/>
        <v>0</v>
      </c>
      <c r="H139" s="29">
        <f t="shared" si="11"/>
        <v>0</v>
      </c>
      <c r="I139" s="29">
        <f t="shared" si="11"/>
        <v>0</v>
      </c>
      <c r="J139" s="119">
        <f t="shared" si="11"/>
        <v>0</v>
      </c>
    </row>
    <row r="140" spans="1:10" hidden="1" outlineLevel="1" x14ac:dyDescent="0.25">
      <c r="A140" s="2"/>
      <c r="B140" s="110"/>
      <c r="C140" s="6"/>
      <c r="D140" s="6"/>
      <c r="E140" s="6"/>
      <c r="F140" s="6"/>
      <c r="G140" s="6"/>
      <c r="H140" s="6"/>
      <c r="I140" s="6"/>
      <c r="J140" s="79"/>
    </row>
    <row r="141" spans="1:10" hidden="1" collapsed="1" x14ac:dyDescent="0.25">
      <c r="A141" s="2"/>
      <c r="B141" s="110"/>
      <c r="C141" s="6"/>
      <c r="D141" s="6"/>
      <c r="E141" s="6"/>
      <c r="F141" s="6"/>
      <c r="G141" s="6"/>
      <c r="H141" s="6"/>
      <c r="I141" s="6"/>
      <c r="J141" s="79"/>
    </row>
    <row r="142" spans="1:10" hidden="1" x14ac:dyDescent="0.25">
      <c r="A142" s="2"/>
      <c r="B142" s="120" t="s">
        <v>2</v>
      </c>
      <c r="C142" s="6"/>
      <c r="D142" s="6"/>
      <c r="E142" s="6"/>
      <c r="F142" s="6"/>
      <c r="G142" s="6"/>
      <c r="H142" s="6"/>
      <c r="I142" s="6"/>
      <c r="J142" s="79"/>
    </row>
    <row r="143" spans="1:10" hidden="1" x14ac:dyDescent="0.25">
      <c r="A143" s="2"/>
      <c r="B143" s="83"/>
      <c r="C143" s="6"/>
      <c r="D143" s="6"/>
      <c r="E143" s="6"/>
      <c r="F143" s="6"/>
      <c r="G143" s="6"/>
      <c r="H143" s="6"/>
      <c r="I143" s="6"/>
      <c r="J143" s="79"/>
    </row>
    <row r="144" spans="1:10" s="4" customFormat="1" x14ac:dyDescent="0.25">
      <c r="A144" s="5" t="s">
        <v>1</v>
      </c>
      <c r="B144" s="121" t="s">
        <v>0</v>
      </c>
      <c r="C144" s="28"/>
      <c r="D144" s="28"/>
      <c r="E144" s="28"/>
      <c r="F144" s="28"/>
      <c r="G144" s="28"/>
      <c r="H144" s="28"/>
      <c r="I144" s="28"/>
      <c r="J144" s="122"/>
    </row>
    <row r="145" spans="1:10" s="26" customFormat="1" ht="16.5" customHeight="1" x14ac:dyDescent="0.25">
      <c r="A145" s="27"/>
      <c r="B145" s="123" t="s">
        <v>271</v>
      </c>
      <c r="C145" s="24" t="s">
        <v>285</v>
      </c>
      <c r="D145" s="25">
        <v>253</v>
      </c>
      <c r="E145" s="25">
        <v>253</v>
      </c>
      <c r="F145" s="24"/>
      <c r="G145" s="24"/>
      <c r="H145" s="24"/>
      <c r="I145" s="24"/>
      <c r="J145" s="124"/>
    </row>
    <row r="146" spans="1:10" ht="16.5" customHeight="1" x14ac:dyDescent="0.25">
      <c r="A146" s="2"/>
      <c r="B146" s="123"/>
      <c r="C146" s="24" t="s">
        <v>274</v>
      </c>
      <c r="D146" s="25">
        <v>53</v>
      </c>
      <c r="E146" s="25">
        <v>53</v>
      </c>
      <c r="F146" s="6"/>
      <c r="G146" s="6"/>
      <c r="H146" s="6"/>
      <c r="I146" s="6"/>
      <c r="J146" s="125"/>
    </row>
    <row r="147" spans="1:10" ht="16.5" customHeight="1" x14ac:dyDescent="0.25">
      <c r="A147" s="2"/>
      <c r="B147" s="123"/>
      <c r="C147" s="24" t="s">
        <v>286</v>
      </c>
      <c r="D147" s="23">
        <v>59</v>
      </c>
      <c r="E147" s="23">
        <v>59</v>
      </c>
      <c r="F147" s="6"/>
      <c r="G147" s="6"/>
      <c r="H147" s="6"/>
      <c r="I147" s="6"/>
      <c r="J147" s="125"/>
    </row>
    <row r="148" spans="1:10" ht="16.5" customHeight="1" thickBot="1" x14ac:dyDescent="0.3">
      <c r="A148" s="2"/>
      <c r="B148" s="126"/>
      <c r="C148" s="127" t="s">
        <v>10</v>
      </c>
      <c r="D148" s="128">
        <f>SUM(D145:D147)</f>
        <v>365</v>
      </c>
      <c r="E148" s="128">
        <f>SUM(E145:E147)</f>
        <v>365</v>
      </c>
      <c r="F148" s="129"/>
      <c r="G148" s="127"/>
      <c r="H148" s="127"/>
      <c r="I148" s="127"/>
      <c r="J148" s="130"/>
    </row>
    <row r="149" spans="1:10" x14ac:dyDescent="0.25">
      <c r="A149" s="2"/>
      <c r="B149" s="2"/>
      <c r="C149" s="2"/>
      <c r="D149" s="2"/>
      <c r="E149" s="2"/>
      <c r="F149" s="2"/>
      <c r="G149" s="2"/>
      <c r="H149" s="2"/>
      <c r="I149" s="2"/>
      <c r="J149" s="2"/>
    </row>
    <row r="150" spans="1:10" x14ac:dyDescent="0.25">
      <c r="A150" s="3"/>
      <c r="B150" s="2"/>
      <c r="C150" s="2"/>
      <c r="D150" s="2"/>
      <c r="E150" s="2"/>
      <c r="F150" s="2"/>
      <c r="G150" s="2"/>
      <c r="H150" s="2"/>
      <c r="I150" s="2"/>
      <c r="J150" s="2"/>
    </row>
    <row r="151" spans="1:10" x14ac:dyDescent="0.25">
      <c r="B151" s="2"/>
      <c r="C151" s="2"/>
      <c r="D151" s="2"/>
      <c r="E151" s="2"/>
      <c r="F151" s="2"/>
      <c r="G151" s="2"/>
      <c r="H151" s="2"/>
      <c r="I151" s="2"/>
      <c r="J151" s="2"/>
    </row>
    <row r="152" spans="1:10" x14ac:dyDescent="0.25">
      <c r="B152" s="2"/>
      <c r="C152" s="2"/>
      <c r="D152" s="2"/>
      <c r="E152" s="2"/>
      <c r="F152" s="2"/>
      <c r="G152" s="2"/>
      <c r="H152" s="2"/>
      <c r="I152" s="2"/>
      <c r="J152" s="2"/>
    </row>
    <row r="153" spans="1:10" x14ac:dyDescent="0.25">
      <c r="B153" s="2"/>
      <c r="C153" s="2"/>
      <c r="D153" s="2"/>
      <c r="E153" s="2"/>
      <c r="F153" s="2"/>
      <c r="G153" s="2"/>
      <c r="H153" s="2"/>
      <c r="I153" s="2"/>
      <c r="J153" s="2"/>
    </row>
    <row r="154" spans="1:10" x14ac:dyDescent="0.25">
      <c r="B154" s="22"/>
      <c r="C154" s="22"/>
      <c r="D154" s="22"/>
      <c r="E154" s="22"/>
      <c r="F154" s="22"/>
      <c r="G154" s="22"/>
      <c r="H154" s="22"/>
      <c r="I154" s="22"/>
      <c r="J154" s="22"/>
    </row>
    <row r="155" spans="1:10" x14ac:dyDescent="0.25">
      <c r="B155" s="22"/>
      <c r="C155" s="22"/>
      <c r="D155" s="22"/>
      <c r="E155" s="22"/>
      <c r="F155" s="22"/>
      <c r="G155" s="22"/>
      <c r="H155" s="22"/>
      <c r="I155" s="22"/>
      <c r="J155" s="22"/>
    </row>
    <row r="156" spans="1:10" x14ac:dyDescent="0.25">
      <c r="B156" s="22"/>
      <c r="C156" s="22"/>
      <c r="D156" s="22"/>
      <c r="E156" s="22"/>
      <c r="F156" s="22"/>
      <c r="G156" s="22"/>
      <c r="H156" s="22"/>
      <c r="I156" s="22"/>
      <c r="J156" s="22"/>
    </row>
    <row r="157" spans="1:10" x14ac:dyDescent="0.25">
      <c r="B157" s="22"/>
      <c r="C157" s="22"/>
      <c r="D157" s="22"/>
      <c r="E157" s="22"/>
      <c r="F157" s="22"/>
      <c r="G157" s="22"/>
      <c r="H157" s="22"/>
      <c r="I157" s="22"/>
      <c r="J157" s="22"/>
    </row>
    <row r="158" spans="1:10" x14ac:dyDescent="0.25">
      <c r="B158" s="22"/>
      <c r="C158" s="22"/>
      <c r="D158" s="22"/>
      <c r="E158" s="22"/>
      <c r="F158" s="22"/>
      <c r="G158" s="22"/>
      <c r="H158" s="22"/>
      <c r="I158" s="22"/>
      <c r="J158" s="22"/>
    </row>
    <row r="159" spans="1:10" x14ac:dyDescent="0.25">
      <c r="B159" s="22"/>
      <c r="C159" s="22"/>
      <c r="D159" s="22"/>
      <c r="E159" s="22"/>
      <c r="F159" s="22"/>
      <c r="G159" s="22"/>
      <c r="H159" s="22"/>
      <c r="I159" s="22"/>
      <c r="J159" s="22"/>
    </row>
    <row r="160" spans="1:10" x14ac:dyDescent="0.25">
      <c r="B160" s="22"/>
      <c r="C160" s="22"/>
      <c r="D160" s="22"/>
      <c r="E160" s="22"/>
      <c r="F160" s="22"/>
      <c r="G160" s="22"/>
      <c r="H160" s="22"/>
      <c r="I160" s="22"/>
      <c r="J160" s="22"/>
    </row>
    <row r="161" spans="2:10" x14ac:dyDescent="0.25">
      <c r="B161" s="22"/>
      <c r="C161" s="22"/>
      <c r="D161" s="22"/>
      <c r="E161" s="22"/>
      <c r="F161" s="22"/>
      <c r="G161" s="22"/>
      <c r="H161" s="22"/>
      <c r="I161" s="22"/>
      <c r="J161" s="22"/>
    </row>
    <row r="162" spans="2:10" x14ac:dyDescent="0.25">
      <c r="B162" s="22"/>
      <c r="C162" s="22"/>
      <c r="D162" s="22"/>
      <c r="E162" s="22"/>
      <c r="F162" s="22"/>
      <c r="G162" s="22"/>
      <c r="H162" s="22"/>
      <c r="I162" s="22"/>
      <c r="J162" s="22"/>
    </row>
    <row r="163" spans="2:10" x14ac:dyDescent="0.25">
      <c r="B163" s="22"/>
      <c r="C163" s="22"/>
      <c r="D163" s="22"/>
      <c r="E163" s="22"/>
      <c r="F163" s="22"/>
      <c r="G163" s="22"/>
      <c r="H163" s="22"/>
      <c r="I163" s="22"/>
      <c r="J163" s="22"/>
    </row>
    <row r="164" spans="2:10" x14ac:dyDescent="0.25">
      <c r="B164" s="22"/>
      <c r="C164" s="22"/>
      <c r="D164" s="22"/>
      <c r="E164" s="22"/>
      <c r="F164" s="22"/>
      <c r="G164" s="22"/>
      <c r="H164" s="22"/>
      <c r="I164" s="22"/>
      <c r="J164" s="22"/>
    </row>
    <row r="165" spans="2:10" x14ac:dyDescent="0.25">
      <c r="B165" s="22"/>
      <c r="C165" s="22"/>
      <c r="D165" s="22"/>
      <c r="E165" s="22"/>
      <c r="F165" s="22"/>
      <c r="G165" s="22"/>
      <c r="H165" s="22"/>
      <c r="I165" s="22"/>
      <c r="J165" s="22"/>
    </row>
    <row r="166" spans="2:10" x14ac:dyDescent="0.25">
      <c r="B166" s="22"/>
      <c r="C166" s="22"/>
      <c r="D166" s="22"/>
      <c r="E166" s="22"/>
      <c r="F166" s="22"/>
      <c r="G166" s="22"/>
      <c r="H166" s="22"/>
      <c r="I166" s="22"/>
      <c r="J166" s="22"/>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9" name="Range7"/>
    <protectedRange sqref="D133:I138" name="Range5"/>
    <protectedRange sqref="D113:I114" name="Range1"/>
    <protectedRange sqref="D116:E117" name="Range2"/>
    <protectedRange sqref="D119:E120" name="Range3"/>
    <protectedRange sqref="B121:E122" name="Range4"/>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 sqref="B145:J145" name="Range6_1"/>
  </protectedRanges>
  <mergeCells count="116">
    <mergeCell ref="B109:J109"/>
    <mergeCell ref="B92:C92"/>
    <mergeCell ref="B111:C111"/>
    <mergeCell ref="B63:J63"/>
    <mergeCell ref="B104:J104"/>
    <mergeCell ref="B105:G105"/>
    <mergeCell ref="H105:I105"/>
    <mergeCell ref="B139:C139"/>
    <mergeCell ref="B8:J8"/>
    <mergeCell ref="B98:C98"/>
    <mergeCell ref="B115:C115"/>
    <mergeCell ref="B116:C116"/>
    <mergeCell ref="B117:C117"/>
    <mergeCell ref="B118:C118"/>
    <mergeCell ref="B136:C136"/>
    <mergeCell ref="B137:C137"/>
    <mergeCell ref="B134:C134"/>
    <mergeCell ref="B120:C120"/>
    <mergeCell ref="B121:C121"/>
    <mergeCell ref="B122:C122"/>
    <mergeCell ref="B123:C123"/>
    <mergeCell ref="B124:C124"/>
    <mergeCell ref="B135:C135"/>
    <mergeCell ref="B133:C133"/>
    <mergeCell ref="B138:C138"/>
    <mergeCell ref="I13:J13"/>
    <mergeCell ref="B44:J44"/>
    <mergeCell ref="B45:J45"/>
    <mergeCell ref="B37:J37"/>
    <mergeCell ref="D13:E13"/>
    <mergeCell ref="B22:C22"/>
    <mergeCell ref="B57:J57"/>
    <mergeCell ref="B58:J58"/>
    <mergeCell ref="B36:G36"/>
    <mergeCell ref="F14:H15"/>
    <mergeCell ref="B40:J40"/>
    <mergeCell ref="B65:J65"/>
    <mergeCell ref="G22:J22"/>
    <mergeCell ref="D22:F22"/>
    <mergeCell ref="B38:J38"/>
    <mergeCell ref="F13:H13"/>
    <mergeCell ref="B13:C13"/>
    <mergeCell ref="B16:C16"/>
    <mergeCell ref="B119:C119"/>
    <mergeCell ref="B89:J89"/>
    <mergeCell ref="C69:E69"/>
    <mergeCell ref="C68:E68"/>
    <mergeCell ref="C67:E67"/>
    <mergeCell ref="B132:C132"/>
    <mergeCell ref="B96:C96"/>
    <mergeCell ref="B93:C93"/>
    <mergeCell ref="B94:C94"/>
    <mergeCell ref="B95:C95"/>
    <mergeCell ref="B114:C114"/>
    <mergeCell ref="B113:C113"/>
    <mergeCell ref="B112:C112"/>
    <mergeCell ref="B14:C15"/>
    <mergeCell ref="B42:J42"/>
    <mergeCell ref="B43:J43"/>
    <mergeCell ref="B125:C125"/>
    <mergeCell ref="B47:J47"/>
    <mergeCell ref="B74:J74"/>
    <mergeCell ref="B75:J75"/>
    <mergeCell ref="B91:C91"/>
    <mergeCell ref="B17:J17"/>
    <mergeCell ref="B48:C48"/>
    <mergeCell ref="B49:C49"/>
    <mergeCell ref="B50:C50"/>
    <mergeCell ref="D50:J50"/>
    <mergeCell ref="D48:J48"/>
    <mergeCell ref="D49:J49"/>
    <mergeCell ref="B29:D29"/>
    <mergeCell ref="B108:J108"/>
    <mergeCell ref="B130:J130"/>
    <mergeCell ref="B102:C102"/>
    <mergeCell ref="B11:C12"/>
    <mergeCell ref="D11:E12"/>
    <mergeCell ref="B2:C2"/>
    <mergeCell ref="B1:C1"/>
    <mergeCell ref="D3:H3"/>
    <mergeCell ref="I2:J4"/>
    <mergeCell ref="B62:J62"/>
    <mergeCell ref="B106:G106"/>
    <mergeCell ref="D2:H2"/>
    <mergeCell ref="D1:H1"/>
    <mergeCell ref="D4:H4"/>
    <mergeCell ref="B10:C10"/>
    <mergeCell ref="D10:E10"/>
    <mergeCell ref="F10:H10"/>
    <mergeCell ref="I10:J10"/>
    <mergeCell ref="F11:H11"/>
    <mergeCell ref="B126:C126"/>
    <mergeCell ref="B127:C127"/>
    <mergeCell ref="D14:E15"/>
    <mergeCell ref="D16:J16"/>
    <mergeCell ref="F12:H12"/>
    <mergeCell ref="B101:C101"/>
    <mergeCell ref="B100:C100"/>
    <mergeCell ref="B99:C99"/>
    <mergeCell ref="C66:E66"/>
    <mergeCell ref="B79:J79"/>
    <mergeCell ref="B97:C97"/>
    <mergeCell ref="B78:J78"/>
    <mergeCell ref="B88:J88"/>
    <mergeCell ref="F66:J66"/>
    <mergeCell ref="F67:J67"/>
    <mergeCell ref="F68:J68"/>
    <mergeCell ref="F69:J69"/>
    <mergeCell ref="B84:J84"/>
    <mergeCell ref="B83:J83"/>
    <mergeCell ref="F71:J71"/>
    <mergeCell ref="F72:J72"/>
    <mergeCell ref="C72:E72"/>
    <mergeCell ref="C71:E71"/>
    <mergeCell ref="C70:E70"/>
    <mergeCell ref="F70:J70"/>
  </mergeCells>
  <dataValidations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58" orientation="portrait" r:id="rId1"/>
  <headerFooter>
    <oddHeader>&amp;L&amp;"-,Regular"&amp;11&amp;K000000FY 2019 Durham Workplan&amp;"-,Italic"&amp;10&amp;K00-046
&amp;R&amp;"-,Regular"&amp;A</oddHeader>
    <oddFooter>&amp;C&amp;"-,Regular"Transit Services - GoDurham &amp;P&amp;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6</xdr:col>
                    <xdr:colOff>1076325</xdr:colOff>
                    <xdr:row>34</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5</xdr:col>
                    <xdr:colOff>495300</xdr:colOff>
                    <xdr:row>34</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4</xdr:col>
                    <xdr:colOff>314325</xdr:colOff>
                    <xdr:row>22</xdr:row>
                    <xdr:rowOff>9525</xdr:rowOff>
                  </from>
                  <to>
                    <xdr:col>5</xdr:col>
                    <xdr:colOff>1019175</xdr:colOff>
                    <xdr:row>33</xdr:row>
                    <xdr:rowOff>190500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5</xdr:col>
                    <xdr:colOff>1209675</xdr:colOff>
                    <xdr:row>22</xdr:row>
                    <xdr:rowOff>9525</xdr:rowOff>
                  </from>
                  <to>
                    <xdr:col>7</xdr:col>
                    <xdr:colOff>571500</xdr:colOff>
                    <xdr:row>33</xdr:row>
                    <xdr:rowOff>190500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7</xdr:col>
                    <xdr:colOff>781050</xdr:colOff>
                    <xdr:row>22</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2</xdr:col>
                    <xdr:colOff>1009650</xdr:colOff>
                    <xdr:row>16</xdr:row>
                    <xdr:rowOff>219075</xdr:rowOff>
                  </from>
                  <to>
                    <xdr:col>3</xdr:col>
                    <xdr:colOff>781050</xdr:colOff>
                    <xdr:row>16</xdr:row>
                    <xdr:rowOff>219075</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2</xdr:col>
                    <xdr:colOff>1009650</xdr:colOff>
                    <xdr:row>16</xdr:row>
                    <xdr:rowOff>219075</xdr:rowOff>
                  </from>
                  <to>
                    <xdr:col>3</xdr:col>
                    <xdr:colOff>771525</xdr:colOff>
                    <xdr:row>16</xdr:row>
                    <xdr:rowOff>219075</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2</xdr:col>
                    <xdr:colOff>1009650</xdr:colOff>
                    <xdr:row>16</xdr:row>
                    <xdr:rowOff>219075</xdr:rowOff>
                  </from>
                  <to>
                    <xdr:col>3</xdr:col>
                    <xdr:colOff>781050</xdr:colOff>
                    <xdr:row>16</xdr:row>
                    <xdr:rowOff>219075</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3</xdr:col>
                    <xdr:colOff>857250</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5</xdr:col>
                    <xdr:colOff>19050</xdr:colOff>
                    <xdr:row>16</xdr:row>
                    <xdr:rowOff>219075</xdr:rowOff>
                  </from>
                  <to>
                    <xdr:col>5</xdr:col>
                    <xdr:colOff>990600</xdr:colOff>
                    <xdr:row>16</xdr:row>
                    <xdr:rowOff>219075</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2</xdr:col>
                    <xdr:colOff>1009650</xdr:colOff>
                    <xdr:row>16</xdr:row>
                    <xdr:rowOff>219075</xdr:rowOff>
                  </from>
                  <to>
                    <xdr:col>3</xdr:col>
                    <xdr:colOff>781050</xdr:colOff>
                    <xdr:row>16</xdr:row>
                    <xdr:rowOff>219075</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5</xdr:col>
                    <xdr:colOff>28575</xdr:colOff>
                    <xdr:row>16</xdr:row>
                    <xdr:rowOff>219075</xdr:rowOff>
                  </from>
                  <to>
                    <xdr:col>5</xdr:col>
                    <xdr:colOff>990600</xdr:colOff>
                    <xdr:row>16</xdr:row>
                    <xdr:rowOff>219075</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5</xdr:col>
                    <xdr:colOff>19050</xdr:colOff>
                    <xdr:row>16</xdr:row>
                    <xdr:rowOff>219075</xdr:rowOff>
                  </from>
                  <to>
                    <xdr:col>5</xdr:col>
                    <xdr:colOff>981075</xdr:colOff>
                    <xdr:row>16</xdr:row>
                    <xdr:rowOff>219075</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3</xdr:col>
                    <xdr:colOff>866775</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3</xdr:col>
                    <xdr:colOff>866775</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3</xdr:col>
                    <xdr:colOff>857250</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7</xdr:col>
                    <xdr:colOff>1276350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6</xdr:col>
                    <xdr:colOff>762000</xdr:colOff>
                    <xdr:row>103</xdr:row>
                    <xdr:rowOff>9525</xdr:rowOff>
                  </from>
                  <to>
                    <xdr:col>7</xdr:col>
                    <xdr:colOff>990600</xdr:colOff>
                    <xdr:row>103</xdr:row>
                    <xdr:rowOff>209550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6"/>
  <sheetViews>
    <sheetView topLeftCell="B1" zoomScale="85" zoomScaleNormal="85" zoomScaleSheetLayoutView="90" workbookViewId="0">
      <selection activeCell="J11" sqref="J11"/>
    </sheetView>
  </sheetViews>
  <sheetFormatPr defaultColWidth="8.625" defaultRowHeight="15" outlineLevelRow="1" outlineLevelCol="1" x14ac:dyDescent="0.25"/>
  <cols>
    <col min="1" max="1" width="7.875" style="1" hidden="1" customWidth="1"/>
    <col min="2" max="3" width="15.625" style="1" customWidth="1"/>
    <col min="4" max="9" width="17.625" style="1" customWidth="1"/>
    <col min="10" max="10" width="21.125" style="1" customWidth="1"/>
    <col min="11" max="11" width="3.875" style="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x14ac:dyDescent="0.3">
      <c r="A1" s="3"/>
      <c r="B1" s="327" t="s">
        <v>288</v>
      </c>
      <c r="C1" s="328"/>
      <c r="D1" s="332" t="s">
        <v>205</v>
      </c>
      <c r="E1" s="333"/>
      <c r="F1" s="333"/>
      <c r="G1" s="333"/>
      <c r="H1" s="334"/>
      <c r="I1" s="158" t="s">
        <v>204</v>
      </c>
      <c r="J1" s="76">
        <v>43282</v>
      </c>
      <c r="W1" s="1" t="s">
        <v>203</v>
      </c>
    </row>
    <row r="2" spans="1:29" ht="18.75" customHeight="1" x14ac:dyDescent="0.3">
      <c r="A2" s="3"/>
      <c r="B2" s="326" t="str">
        <f>CONCATENATE(C3,C4,"_",C5,C6)</f>
        <v>18DCI_TS5</v>
      </c>
      <c r="C2" s="196"/>
      <c r="D2" s="329" t="s">
        <v>281</v>
      </c>
      <c r="E2" s="330"/>
      <c r="F2" s="330"/>
      <c r="G2" s="330"/>
      <c r="H2" s="331"/>
      <c r="I2" s="290" t="s">
        <v>197</v>
      </c>
      <c r="J2" s="291"/>
      <c r="W2" s="1" t="s">
        <v>202</v>
      </c>
      <c r="X2" s="56" t="s">
        <v>201</v>
      </c>
      <c r="Y2" s="1" t="s">
        <v>200</v>
      </c>
      <c r="Z2" s="1" t="s">
        <v>199</v>
      </c>
      <c r="AA2" s="1" t="s">
        <v>198</v>
      </c>
      <c r="AC2" s="1" t="s">
        <v>197</v>
      </c>
    </row>
    <row r="3" spans="1:29" ht="17.25" customHeight="1" x14ac:dyDescent="0.3">
      <c r="A3" s="3"/>
      <c r="B3" s="77" t="s">
        <v>196</v>
      </c>
      <c r="C3" s="67">
        <v>18</v>
      </c>
      <c r="D3" s="329" t="s">
        <v>271</v>
      </c>
      <c r="E3" s="330"/>
      <c r="F3" s="330"/>
      <c r="G3" s="330"/>
      <c r="H3" s="331"/>
      <c r="I3" s="211"/>
      <c r="J3" s="292"/>
      <c r="X3" s="56">
        <v>16</v>
      </c>
      <c r="Y3" s="56" t="s">
        <v>194</v>
      </c>
      <c r="Z3" s="56" t="s">
        <v>121</v>
      </c>
      <c r="AA3" s="61">
        <v>1</v>
      </c>
      <c r="AC3" s="1" t="s">
        <v>193</v>
      </c>
    </row>
    <row r="4" spans="1:29" ht="17.25" x14ac:dyDescent="0.3">
      <c r="A4" s="3"/>
      <c r="B4" s="78" t="s">
        <v>192</v>
      </c>
      <c r="C4" s="163" t="s">
        <v>191</v>
      </c>
      <c r="D4" s="335" t="s">
        <v>271</v>
      </c>
      <c r="E4" s="336"/>
      <c r="F4" s="336"/>
      <c r="G4" s="336"/>
      <c r="H4" s="337"/>
      <c r="I4" s="293"/>
      <c r="J4" s="294"/>
      <c r="X4" s="56">
        <v>17</v>
      </c>
      <c r="Y4" s="56" t="s">
        <v>191</v>
      </c>
      <c r="Z4" s="56" t="s">
        <v>117</v>
      </c>
      <c r="AA4" s="61">
        <v>2</v>
      </c>
      <c r="AC4" s="1" t="s">
        <v>190</v>
      </c>
    </row>
    <row r="5" spans="1:29" ht="12.75" hidden="1" customHeight="1" x14ac:dyDescent="0.25">
      <c r="A5" s="3"/>
      <c r="B5" s="77" t="s">
        <v>189</v>
      </c>
      <c r="C5" s="67" t="s">
        <v>113</v>
      </c>
      <c r="D5" s="6"/>
      <c r="E5" s="6"/>
      <c r="F5" s="6"/>
      <c r="G5" s="6"/>
      <c r="H5" s="6"/>
      <c r="I5" s="6"/>
      <c r="J5" s="79"/>
      <c r="X5" s="56">
        <v>18</v>
      </c>
      <c r="Y5" s="56" t="s">
        <v>188</v>
      </c>
      <c r="Z5" s="56" t="s">
        <v>113</v>
      </c>
      <c r="AA5" s="61">
        <v>3</v>
      </c>
      <c r="AC5" s="1" t="s">
        <v>187</v>
      </c>
    </row>
    <row r="6" spans="1:29" hidden="1" x14ac:dyDescent="0.25">
      <c r="A6" s="18"/>
      <c r="B6" s="77" t="s">
        <v>186</v>
      </c>
      <c r="C6" s="68">
        <v>5</v>
      </c>
      <c r="D6" s="15"/>
      <c r="E6" s="15"/>
      <c r="F6" s="15"/>
      <c r="G6" s="15"/>
      <c r="H6" s="15"/>
      <c r="I6" s="15"/>
      <c r="J6" s="80"/>
      <c r="K6" s="17"/>
      <c r="L6" s="17"/>
      <c r="M6" s="17"/>
      <c r="N6" s="17"/>
      <c r="O6" s="17"/>
      <c r="P6" s="17"/>
      <c r="Q6" s="17"/>
      <c r="R6" s="17"/>
      <c r="S6" s="17"/>
      <c r="T6" s="17"/>
      <c r="U6" s="17"/>
      <c r="V6" s="17"/>
      <c r="X6" s="56">
        <v>19</v>
      </c>
      <c r="Y6" s="56" t="s">
        <v>185</v>
      </c>
      <c r="Z6" s="56" t="s">
        <v>109</v>
      </c>
      <c r="AA6" s="61">
        <v>4</v>
      </c>
      <c r="AC6" s="1" t="s">
        <v>184</v>
      </c>
    </row>
    <row r="7" spans="1:29" ht="30.6" hidden="1" customHeight="1" x14ac:dyDescent="0.4">
      <c r="A7" s="19"/>
      <c r="B7" s="81" t="s">
        <v>183</v>
      </c>
      <c r="C7" s="54"/>
      <c r="D7" s="54"/>
      <c r="E7" s="54"/>
      <c r="F7" s="54"/>
      <c r="G7" s="54"/>
      <c r="H7" s="54"/>
      <c r="I7" s="54"/>
      <c r="J7" s="82"/>
      <c r="K7" s="19"/>
      <c r="L7" s="19"/>
      <c r="M7" s="19"/>
      <c r="N7" s="19"/>
      <c r="O7" s="19"/>
      <c r="P7" s="19"/>
      <c r="Q7" s="19"/>
      <c r="R7" s="19"/>
      <c r="S7" s="19"/>
      <c r="T7" s="19"/>
      <c r="U7" s="19"/>
      <c r="V7" s="19"/>
      <c r="X7" s="56">
        <v>20</v>
      </c>
      <c r="Y7" s="56" t="s">
        <v>182</v>
      </c>
      <c r="Z7" s="56" t="s">
        <v>105</v>
      </c>
      <c r="AA7" s="61">
        <v>5</v>
      </c>
    </row>
    <row r="8" spans="1:29" ht="15" hidden="1" customHeight="1" x14ac:dyDescent="0.25">
      <c r="A8" s="63"/>
      <c r="B8" s="203" t="s">
        <v>181</v>
      </c>
      <c r="C8" s="204"/>
      <c r="D8" s="204"/>
      <c r="E8" s="204"/>
      <c r="F8" s="204"/>
      <c r="G8" s="204"/>
      <c r="H8" s="204"/>
      <c r="I8" s="204"/>
      <c r="J8" s="205"/>
      <c r="K8" s="63"/>
      <c r="L8" s="62"/>
      <c r="M8" s="62"/>
      <c r="N8" s="62"/>
      <c r="O8" s="62"/>
      <c r="P8" s="62"/>
      <c r="Q8" s="62"/>
      <c r="R8" s="62"/>
      <c r="S8" s="62"/>
      <c r="T8" s="62"/>
      <c r="U8" s="62"/>
      <c r="V8" s="62"/>
      <c r="X8" s="56">
        <v>21</v>
      </c>
      <c r="Y8" s="56" t="s">
        <v>180</v>
      </c>
      <c r="Z8" s="56" t="s">
        <v>103</v>
      </c>
      <c r="AA8" s="61">
        <v>6</v>
      </c>
    </row>
    <row r="9" spans="1:29" hidden="1" x14ac:dyDescent="0.25">
      <c r="A9" s="2"/>
      <c r="B9" s="83"/>
      <c r="C9" s="6"/>
      <c r="D9" s="6"/>
      <c r="E9" s="6"/>
      <c r="F9" s="6"/>
      <c r="G9" s="6"/>
      <c r="H9" s="6"/>
      <c r="I9" s="6"/>
      <c r="J9" s="79"/>
      <c r="X9" s="56">
        <v>22</v>
      </c>
      <c r="Y9" s="56" t="s">
        <v>179</v>
      </c>
      <c r="Z9" s="56"/>
      <c r="AA9" s="61">
        <v>7</v>
      </c>
    </row>
    <row r="10" spans="1:29" x14ac:dyDescent="0.25">
      <c r="A10" s="3"/>
      <c r="B10" s="338" t="s">
        <v>178</v>
      </c>
      <c r="C10" s="207"/>
      <c r="D10" s="207" t="s">
        <v>177</v>
      </c>
      <c r="E10" s="207"/>
      <c r="F10" s="207" t="s">
        <v>176</v>
      </c>
      <c r="G10" s="207"/>
      <c r="H10" s="207"/>
      <c r="I10" s="207" t="s">
        <v>175</v>
      </c>
      <c r="J10" s="323"/>
      <c r="X10" s="56">
        <v>23</v>
      </c>
      <c r="Y10" s="56" t="s">
        <v>174</v>
      </c>
      <c r="Z10" s="56"/>
      <c r="AA10" s="61">
        <v>8</v>
      </c>
    </row>
    <row r="11" spans="1:29" ht="18" customHeight="1" x14ac:dyDescent="0.25">
      <c r="A11" s="3"/>
      <c r="B11" s="324" t="s">
        <v>239</v>
      </c>
      <c r="C11" s="185"/>
      <c r="D11" s="185" t="s">
        <v>62</v>
      </c>
      <c r="E11" s="185"/>
      <c r="F11" s="188" t="s">
        <v>172</v>
      </c>
      <c r="G11" s="188"/>
      <c r="H11" s="188"/>
      <c r="I11" s="31" t="s">
        <v>166</v>
      </c>
      <c r="J11" s="84">
        <f>IF($I$2=$AC$2,IF($J$127&gt;0,$D$92*($D$127/($D$127+$D$139)),),)+IF($I$2=$AC$3,IF($J$127&gt;0,$E$92*($E$127/($E$127+$E$139)),),)</f>
        <v>319253.88</v>
      </c>
      <c r="X11" s="56">
        <v>24</v>
      </c>
      <c r="Y11" s="56"/>
      <c r="AA11" s="61">
        <v>9</v>
      </c>
    </row>
    <row r="12" spans="1:29" ht="18" customHeight="1" x14ac:dyDescent="0.25">
      <c r="A12" s="3"/>
      <c r="B12" s="325"/>
      <c r="C12" s="187"/>
      <c r="D12" s="187"/>
      <c r="E12" s="187"/>
      <c r="F12" s="189" t="s">
        <v>171</v>
      </c>
      <c r="G12" s="189"/>
      <c r="H12" s="189"/>
      <c r="I12" s="143" t="s">
        <v>165</v>
      </c>
      <c r="J12" s="182">
        <f>IF($J$127&gt;0,SUM($D$92:$I$92)*(SUM($D$127:$I$127)/(SUM($D$127:$I$127,$D$139:$I$139))),)</f>
        <v>2042464.1470969305</v>
      </c>
      <c r="X12" s="56">
        <v>25</v>
      </c>
      <c r="Y12" s="56"/>
      <c r="AA12" s="61">
        <v>10</v>
      </c>
    </row>
    <row r="13" spans="1:29" x14ac:dyDescent="0.25">
      <c r="A13" s="3"/>
      <c r="B13" s="226" t="s">
        <v>170</v>
      </c>
      <c r="C13" s="227"/>
      <c r="D13" s="228" t="s">
        <v>169</v>
      </c>
      <c r="E13" s="229"/>
      <c r="F13" s="305" t="s">
        <v>282</v>
      </c>
      <c r="G13" s="306"/>
      <c r="H13" s="307"/>
      <c r="I13" s="213" t="s">
        <v>168</v>
      </c>
      <c r="J13" s="214"/>
      <c r="AA13" s="61">
        <v>11</v>
      </c>
    </row>
    <row r="14" spans="1:29" ht="15.75" customHeight="1" x14ac:dyDescent="0.25">
      <c r="A14" s="3"/>
      <c r="B14" s="313" t="s">
        <v>77</v>
      </c>
      <c r="C14" s="216"/>
      <c r="D14" s="219" t="s">
        <v>167</v>
      </c>
      <c r="E14" s="219"/>
      <c r="F14" s="295">
        <f>+J11</f>
        <v>319253.88</v>
      </c>
      <c r="G14" s="296"/>
      <c r="H14" s="297"/>
      <c r="I14" s="146" t="s">
        <v>166</v>
      </c>
      <c r="J14" s="84">
        <f>IF($I$2=$AC$2,IF($J$139&gt;0,$D$92*($D$139/($D$127+$D$139)),),)+IF($I$2=$AC$3,IF($J$139&gt;0,$E$92*($E$139/($E$127+$E$139)),),)</f>
        <v>0</v>
      </c>
      <c r="AA14" s="61">
        <v>12</v>
      </c>
    </row>
    <row r="15" spans="1:29" ht="15.75" customHeight="1" x14ac:dyDescent="0.25">
      <c r="A15" s="3"/>
      <c r="B15" s="314"/>
      <c r="C15" s="218"/>
      <c r="D15" s="220"/>
      <c r="E15" s="220"/>
      <c r="F15" s="298"/>
      <c r="G15" s="299"/>
      <c r="H15" s="300"/>
      <c r="I15" s="147" t="s">
        <v>165</v>
      </c>
      <c r="J15" s="148">
        <f>IF($J$139&gt;0,SUM($D$92:$I$92)*(SUM($D$139:$I$139)/(SUM($D$127:$I$127,$D$139:$I$139))),)</f>
        <v>0</v>
      </c>
      <c r="AA15" s="61">
        <v>13</v>
      </c>
    </row>
    <row r="16" spans="1:29" ht="28.7" customHeight="1" x14ac:dyDescent="0.25">
      <c r="A16" s="3"/>
      <c r="B16" s="308" t="s">
        <v>164</v>
      </c>
      <c r="C16" s="309"/>
      <c r="D16" s="315" t="s">
        <v>271</v>
      </c>
      <c r="E16" s="316"/>
      <c r="F16" s="316"/>
      <c r="G16" s="316"/>
      <c r="H16" s="316"/>
      <c r="I16" s="316"/>
      <c r="J16" s="317"/>
      <c r="AA16" s="61">
        <v>14</v>
      </c>
    </row>
    <row r="17" spans="1:27" ht="54.75" customHeight="1" x14ac:dyDescent="0.25">
      <c r="A17" s="3"/>
      <c r="B17" s="310" t="s">
        <v>240</v>
      </c>
      <c r="C17" s="311"/>
      <c r="D17" s="311"/>
      <c r="E17" s="311"/>
      <c r="F17" s="311"/>
      <c r="G17" s="311"/>
      <c r="H17" s="311"/>
      <c r="I17" s="311"/>
      <c r="J17" s="312"/>
      <c r="AA17" s="1">
        <v>15</v>
      </c>
    </row>
    <row r="18" spans="1:27" hidden="1" x14ac:dyDescent="0.25">
      <c r="A18" s="3"/>
      <c r="B18" s="85"/>
      <c r="C18" s="15"/>
      <c r="D18" s="15"/>
      <c r="E18" s="15"/>
      <c r="F18" s="15"/>
      <c r="G18" s="15"/>
      <c r="H18" s="15"/>
      <c r="I18" s="15"/>
      <c r="J18" s="80"/>
    </row>
    <row r="19" spans="1:27" s="4" customFormat="1" ht="17.25" hidden="1" customHeight="1" x14ac:dyDescent="0.25">
      <c r="A19" s="11"/>
      <c r="B19" s="86" t="s">
        <v>162</v>
      </c>
      <c r="C19" s="6"/>
      <c r="D19" s="6"/>
      <c r="E19" s="6"/>
      <c r="F19" s="6"/>
      <c r="G19" s="6"/>
      <c r="H19" s="6"/>
      <c r="I19" s="6"/>
      <c r="J19" s="79"/>
      <c r="K19" s="1"/>
      <c r="L19" s="1"/>
      <c r="M19" s="1"/>
      <c r="N19" s="1"/>
      <c r="O19" s="1"/>
      <c r="P19" s="1"/>
      <c r="Q19" s="1"/>
      <c r="R19" s="1"/>
      <c r="S19" s="1"/>
      <c r="T19" s="1"/>
      <c r="U19" s="1"/>
      <c r="V19" s="1"/>
      <c r="W19" s="46" t="s">
        <v>161</v>
      </c>
      <c r="X19" s="46" t="b">
        <v>1</v>
      </c>
    </row>
    <row r="20" spans="1:27" ht="15" customHeight="1" x14ac:dyDescent="0.25">
      <c r="A20" s="5" t="s">
        <v>160</v>
      </c>
      <c r="B20" s="87" t="s">
        <v>159</v>
      </c>
      <c r="C20" s="58"/>
      <c r="D20" s="58"/>
      <c r="E20" s="58"/>
      <c r="F20" s="58"/>
      <c r="G20" s="58"/>
      <c r="H20" s="58"/>
      <c r="I20" s="58"/>
      <c r="J20" s="88"/>
      <c r="W20" s="46" t="s">
        <v>158</v>
      </c>
      <c r="X20" s="46" t="b">
        <v>0</v>
      </c>
    </row>
    <row r="21" spans="1:27" ht="16.7" customHeight="1" x14ac:dyDescent="0.25">
      <c r="A21" s="5"/>
      <c r="B21" s="89" t="s">
        <v>283</v>
      </c>
      <c r="C21" s="70"/>
      <c r="D21" s="69" t="s">
        <v>157</v>
      </c>
      <c r="E21" s="71"/>
      <c r="F21" s="70"/>
      <c r="G21" s="69" t="s">
        <v>156</v>
      </c>
      <c r="H21" s="72"/>
      <c r="I21" s="71"/>
      <c r="J21" s="90"/>
      <c r="W21" s="46" t="s">
        <v>155</v>
      </c>
      <c r="X21" s="20" t="b">
        <v>0</v>
      </c>
    </row>
    <row r="22" spans="1:27" ht="47.25" customHeight="1" x14ac:dyDescent="0.25">
      <c r="A22" s="5"/>
      <c r="B22" s="318" t="s">
        <v>241</v>
      </c>
      <c r="C22" s="301"/>
      <c r="D22" s="301" t="s">
        <v>242</v>
      </c>
      <c r="E22" s="301"/>
      <c r="F22" s="301"/>
      <c r="G22" s="301" t="s">
        <v>243</v>
      </c>
      <c r="H22" s="301"/>
      <c r="I22" s="301"/>
      <c r="J22" s="302"/>
      <c r="W22" s="46" t="s">
        <v>151</v>
      </c>
      <c r="X22" s="57" t="b">
        <v>0</v>
      </c>
    </row>
    <row r="23" spans="1:27" hidden="1" x14ac:dyDescent="0.25">
      <c r="A23" s="5"/>
      <c r="B23" s="83"/>
      <c r="C23" s="6"/>
      <c r="D23" s="6"/>
      <c r="E23" s="6"/>
      <c r="F23" s="6"/>
      <c r="G23" s="6"/>
      <c r="H23" s="6"/>
      <c r="I23" s="6"/>
      <c r="J23" s="79"/>
      <c r="W23" s="46" t="s">
        <v>150</v>
      </c>
      <c r="X23" s="57" t="b">
        <v>0</v>
      </c>
    </row>
    <row r="24" spans="1:27" hidden="1" x14ac:dyDescent="0.25">
      <c r="A24" s="5" t="s">
        <v>149</v>
      </c>
      <c r="B24" s="87" t="s">
        <v>148</v>
      </c>
      <c r="C24" s="58"/>
      <c r="D24" s="6"/>
      <c r="E24" s="6"/>
      <c r="F24" s="6"/>
      <c r="G24" s="6"/>
      <c r="H24" s="6"/>
      <c r="I24" s="6"/>
      <c r="J24" s="79"/>
      <c r="W24" s="46" t="s">
        <v>147</v>
      </c>
      <c r="X24" s="20" t="b">
        <v>0</v>
      </c>
    </row>
    <row r="25" spans="1:27" ht="31.5" hidden="1" customHeight="1" x14ac:dyDescent="0.25">
      <c r="A25" s="5"/>
      <c r="B25" s="91"/>
      <c r="C25" s="14"/>
      <c r="D25" s="14"/>
      <c r="E25" s="14"/>
      <c r="F25" s="14"/>
      <c r="G25" s="14"/>
      <c r="H25" s="14"/>
      <c r="I25" s="14"/>
      <c r="J25" s="92"/>
      <c r="W25" s="46" t="s">
        <v>146</v>
      </c>
      <c r="X25" s="20" t="b">
        <v>0</v>
      </c>
    </row>
    <row r="26" spans="1:27" ht="15" hidden="1" customHeight="1" x14ac:dyDescent="0.25">
      <c r="A26" s="5" t="s">
        <v>145</v>
      </c>
      <c r="B26" s="87" t="s">
        <v>144</v>
      </c>
      <c r="C26" s="58"/>
      <c r="D26" s="58"/>
      <c r="E26" s="58"/>
      <c r="F26" s="58"/>
      <c r="G26" s="58"/>
      <c r="H26" s="58"/>
      <c r="I26" s="58"/>
      <c r="J26" s="88"/>
      <c r="W26" s="46" t="s">
        <v>143</v>
      </c>
      <c r="X26" s="20" t="b">
        <v>0</v>
      </c>
    </row>
    <row r="27" spans="1:27" ht="26.25" hidden="1" customHeight="1" x14ac:dyDescent="0.25">
      <c r="A27" s="5"/>
      <c r="B27" s="87"/>
      <c r="C27" s="58"/>
      <c r="D27" s="58"/>
      <c r="E27" s="58"/>
      <c r="F27" s="58"/>
      <c r="G27" s="58"/>
      <c r="H27" s="58"/>
      <c r="I27" s="58"/>
      <c r="J27" s="88"/>
      <c r="W27" s="46" t="s">
        <v>142</v>
      </c>
      <c r="X27" s="57" t="b">
        <v>0</v>
      </c>
    </row>
    <row r="28" spans="1:27" hidden="1" x14ac:dyDescent="0.25">
      <c r="A28" s="5"/>
      <c r="B28" s="83"/>
      <c r="C28" s="6"/>
      <c r="D28" s="6"/>
      <c r="E28" s="6"/>
      <c r="F28" s="6"/>
      <c r="G28" s="6"/>
      <c r="H28" s="6"/>
      <c r="I28" s="6"/>
      <c r="J28" s="79"/>
    </row>
    <row r="29" spans="1:27" hidden="1" x14ac:dyDescent="0.25">
      <c r="A29" s="5" t="s">
        <v>141</v>
      </c>
      <c r="B29" s="237" t="s">
        <v>140</v>
      </c>
      <c r="C29" s="238"/>
      <c r="D29" s="238"/>
      <c r="E29" s="6"/>
      <c r="F29" s="6"/>
      <c r="G29" s="6"/>
      <c r="H29" s="6"/>
      <c r="I29" s="6"/>
      <c r="J29" s="93"/>
      <c r="W29" s="46" t="s">
        <v>139</v>
      </c>
      <c r="X29" s="57" t="b">
        <v>1</v>
      </c>
    </row>
    <row r="30" spans="1:27" hidden="1" x14ac:dyDescent="0.25">
      <c r="A30" s="5"/>
      <c r="B30" s="83"/>
      <c r="C30" s="6"/>
      <c r="D30" s="6"/>
      <c r="E30" s="6"/>
      <c r="F30" s="6"/>
      <c r="G30" s="6"/>
      <c r="H30" s="6"/>
      <c r="I30" s="6"/>
      <c r="J30" s="79"/>
      <c r="W30" s="46" t="s">
        <v>138</v>
      </c>
      <c r="X30" s="57" t="b">
        <v>0</v>
      </c>
    </row>
    <row r="31" spans="1:27" ht="26.25" hidden="1" x14ac:dyDescent="0.4">
      <c r="A31" s="19"/>
      <c r="B31" s="81" t="s">
        <v>137</v>
      </c>
      <c r="C31" s="54"/>
      <c r="D31" s="54"/>
      <c r="E31" s="54"/>
      <c r="F31" s="54"/>
      <c r="G31" s="54"/>
      <c r="H31" s="54"/>
      <c r="I31" s="54"/>
      <c r="J31" s="82"/>
      <c r="K31" s="19"/>
      <c r="L31" s="19"/>
      <c r="M31" s="19"/>
      <c r="N31" s="19"/>
      <c r="O31" s="19"/>
      <c r="P31" s="19"/>
      <c r="Q31" s="19"/>
      <c r="R31" s="19"/>
      <c r="S31" s="19"/>
      <c r="T31" s="19"/>
      <c r="U31" s="19"/>
      <c r="V31" s="19"/>
      <c r="W31" s="46" t="s">
        <v>136</v>
      </c>
      <c r="X31" s="20" t="b">
        <v>1</v>
      </c>
    </row>
    <row r="32" spans="1:27" ht="16.5" hidden="1" customHeight="1" x14ac:dyDescent="0.4">
      <c r="A32" s="19"/>
      <c r="B32" s="94"/>
      <c r="C32" s="54"/>
      <c r="D32" s="54"/>
      <c r="E32" s="54"/>
      <c r="F32" s="54"/>
      <c r="G32" s="54"/>
      <c r="H32" s="54"/>
      <c r="I32" s="54"/>
      <c r="J32" s="82"/>
      <c r="K32" s="19"/>
      <c r="L32" s="19"/>
      <c r="M32" s="19"/>
      <c r="N32" s="19"/>
      <c r="O32" s="19"/>
      <c r="P32" s="19"/>
      <c r="Q32" s="19"/>
      <c r="R32" s="19"/>
      <c r="S32" s="19"/>
      <c r="T32" s="19"/>
      <c r="U32" s="19"/>
      <c r="V32" s="19"/>
      <c r="W32" s="46" t="s">
        <v>135</v>
      </c>
      <c r="X32" s="20" t="b">
        <v>0</v>
      </c>
    </row>
    <row r="33" spans="1:34" ht="16.5" hidden="1" customHeight="1" x14ac:dyDescent="0.4">
      <c r="A33" s="5"/>
      <c r="B33" s="95"/>
      <c r="C33" s="6"/>
      <c r="D33" s="6"/>
      <c r="E33" s="6"/>
      <c r="F33" s="6"/>
      <c r="G33" s="6"/>
      <c r="H33" s="6"/>
      <c r="I33" s="6"/>
      <c r="J33" s="79"/>
      <c r="L33" s="19"/>
      <c r="M33" s="19"/>
      <c r="N33" s="19"/>
      <c r="O33" s="19"/>
      <c r="P33" s="19"/>
      <c r="Q33" s="19"/>
      <c r="R33" s="19"/>
      <c r="S33" s="19"/>
      <c r="T33" s="19"/>
      <c r="U33" s="19"/>
      <c r="V33" s="19"/>
      <c r="W33" s="46" t="s">
        <v>134</v>
      </c>
      <c r="X33" s="20" t="b">
        <v>0</v>
      </c>
    </row>
    <row r="34" spans="1:34" ht="15.75" customHeight="1" x14ac:dyDescent="0.4">
      <c r="A34" s="8" t="s">
        <v>133</v>
      </c>
      <c r="B34" s="96" t="s">
        <v>132</v>
      </c>
      <c r="C34" s="6"/>
      <c r="D34" s="6"/>
      <c r="E34" s="6"/>
      <c r="F34" s="6"/>
      <c r="G34" s="6"/>
      <c r="H34" s="6"/>
      <c r="I34" s="6"/>
      <c r="J34" s="79"/>
      <c r="L34" s="19"/>
      <c r="M34" s="19"/>
      <c r="N34" s="19"/>
      <c r="O34" s="19"/>
      <c r="P34" s="19"/>
      <c r="Q34" s="19"/>
      <c r="R34" s="19"/>
      <c r="S34" s="19"/>
      <c r="T34" s="19"/>
      <c r="U34" s="19"/>
      <c r="V34" s="19"/>
      <c r="W34" s="20"/>
      <c r="X34" s="20"/>
    </row>
    <row r="35" spans="1:34" ht="15.75" hidden="1" x14ac:dyDescent="0.25">
      <c r="A35" s="5"/>
      <c r="B35" s="95"/>
      <c r="C35" s="6"/>
      <c r="D35" s="6"/>
      <c r="E35" s="6"/>
      <c r="F35" s="6"/>
      <c r="G35" s="6"/>
      <c r="H35" s="6"/>
      <c r="I35" s="6"/>
      <c r="J35" s="79"/>
      <c r="W35" s="46" t="s">
        <v>40</v>
      </c>
      <c r="X35" s="46" t="b">
        <v>0</v>
      </c>
    </row>
    <row r="36" spans="1:34" ht="16.7" customHeight="1" x14ac:dyDescent="0.25">
      <c r="A36" s="8" t="s">
        <v>131</v>
      </c>
      <c r="B36" s="239" t="s">
        <v>130</v>
      </c>
      <c r="C36" s="240"/>
      <c r="D36" s="240"/>
      <c r="E36" s="240"/>
      <c r="F36" s="240"/>
      <c r="G36" s="240"/>
      <c r="H36" s="17"/>
      <c r="I36" s="17"/>
      <c r="J36" s="97"/>
      <c r="W36" s="46" t="s">
        <v>38</v>
      </c>
      <c r="X36" s="46" t="b">
        <v>0</v>
      </c>
    </row>
    <row r="37" spans="1:34" ht="30" hidden="1" customHeight="1" x14ac:dyDescent="0.25">
      <c r="A37" s="8"/>
      <c r="B37" s="241" t="s">
        <v>129</v>
      </c>
      <c r="C37" s="242"/>
      <c r="D37" s="242"/>
      <c r="E37" s="242"/>
      <c r="F37" s="242"/>
      <c r="G37" s="242"/>
      <c r="H37" s="242"/>
      <c r="I37" s="242"/>
      <c r="J37" s="243"/>
    </row>
    <row r="38" spans="1:34" ht="33" hidden="1" customHeight="1" x14ac:dyDescent="0.25">
      <c r="A38" s="8"/>
      <c r="B38" s="244"/>
      <c r="C38" s="245"/>
      <c r="D38" s="245"/>
      <c r="E38" s="245"/>
      <c r="F38" s="245"/>
      <c r="G38" s="245"/>
      <c r="H38" s="245"/>
      <c r="I38" s="245"/>
      <c r="J38" s="246"/>
    </row>
    <row r="39" spans="1:34" hidden="1" x14ac:dyDescent="0.25">
      <c r="A39" s="8"/>
      <c r="B39" s="98"/>
      <c r="C39" s="13"/>
      <c r="D39" s="13"/>
      <c r="E39" s="13"/>
      <c r="F39" s="13"/>
      <c r="G39" s="13"/>
      <c r="H39" s="13"/>
      <c r="I39" s="13"/>
      <c r="J39" s="99"/>
    </row>
    <row r="40" spans="1:34" s="4" customFormat="1" ht="15" customHeight="1" x14ac:dyDescent="0.25">
      <c r="A40" s="8" t="s">
        <v>128</v>
      </c>
      <c r="B40" s="239" t="s">
        <v>127</v>
      </c>
      <c r="C40" s="240"/>
      <c r="D40" s="240"/>
      <c r="E40" s="240"/>
      <c r="F40" s="240"/>
      <c r="G40" s="240"/>
      <c r="H40" s="240"/>
      <c r="I40" s="240"/>
      <c r="J40" s="247"/>
    </row>
    <row r="41" spans="1:34" hidden="1" x14ac:dyDescent="0.25">
      <c r="A41" s="8"/>
      <c r="B41" s="83"/>
      <c r="C41" s="6"/>
      <c r="D41" s="6"/>
      <c r="E41" s="6"/>
      <c r="F41" s="6"/>
      <c r="G41" s="6"/>
      <c r="H41" s="6"/>
      <c r="I41" s="6"/>
      <c r="J41" s="79"/>
      <c r="W41" s="1" t="s">
        <v>126</v>
      </c>
      <c r="X41" s="1" t="b">
        <v>0</v>
      </c>
    </row>
    <row r="42" spans="1:34" s="4" customFormat="1" ht="15" customHeight="1" x14ac:dyDescent="0.25">
      <c r="A42" s="8" t="s">
        <v>123</v>
      </c>
      <c r="B42" s="239" t="s">
        <v>125</v>
      </c>
      <c r="C42" s="240"/>
      <c r="D42" s="240"/>
      <c r="E42" s="240"/>
      <c r="F42" s="240"/>
      <c r="G42" s="240"/>
      <c r="H42" s="240"/>
      <c r="I42" s="240"/>
      <c r="J42" s="247"/>
      <c r="W42" s="1" t="s">
        <v>124</v>
      </c>
      <c r="X42" s="4" t="b">
        <v>1</v>
      </c>
    </row>
    <row r="43" spans="1:34" ht="29.25" hidden="1" customHeight="1" x14ac:dyDescent="0.25">
      <c r="A43" s="8"/>
      <c r="B43" s="244"/>
      <c r="C43" s="245"/>
      <c r="D43" s="245"/>
      <c r="E43" s="245"/>
      <c r="F43" s="245"/>
      <c r="G43" s="245"/>
      <c r="H43" s="245"/>
      <c r="I43" s="245"/>
      <c r="J43" s="246"/>
    </row>
    <row r="44" spans="1:34" s="4" customFormat="1" x14ac:dyDescent="0.25">
      <c r="A44" s="8" t="s">
        <v>123</v>
      </c>
      <c r="B44" s="239" t="s">
        <v>122</v>
      </c>
      <c r="C44" s="240"/>
      <c r="D44" s="240"/>
      <c r="E44" s="240"/>
      <c r="F44" s="240"/>
      <c r="G44" s="240"/>
      <c r="H44" s="240"/>
      <c r="I44" s="240"/>
      <c r="J44" s="247"/>
    </row>
    <row r="45" spans="1:34" ht="17.25" hidden="1" customHeight="1" x14ac:dyDescent="0.25">
      <c r="A45" s="8"/>
      <c r="B45" s="244"/>
      <c r="C45" s="245"/>
      <c r="D45" s="245"/>
      <c r="E45" s="245"/>
      <c r="F45" s="245"/>
      <c r="G45" s="245"/>
      <c r="H45" s="245"/>
      <c r="I45" s="245"/>
      <c r="J45" s="246"/>
    </row>
    <row r="46" spans="1:34" hidden="1" x14ac:dyDescent="0.25">
      <c r="A46" s="8"/>
      <c r="B46" s="98"/>
      <c r="C46" s="13"/>
      <c r="D46" s="13"/>
      <c r="E46" s="13"/>
      <c r="F46" s="13"/>
      <c r="G46" s="13"/>
      <c r="H46" s="13"/>
      <c r="I46" s="13"/>
      <c r="J46" s="99"/>
      <c r="Z46" s="56" t="s">
        <v>121</v>
      </c>
      <c r="AA46" s="55" t="s">
        <v>120</v>
      </c>
    </row>
    <row r="47" spans="1:34" s="4" customFormat="1" ht="30" customHeight="1" x14ac:dyDescent="0.25">
      <c r="A47" s="8" t="s">
        <v>119</v>
      </c>
      <c r="B47" s="239" t="s">
        <v>118</v>
      </c>
      <c r="C47" s="240"/>
      <c r="D47" s="240"/>
      <c r="E47" s="240"/>
      <c r="F47" s="240"/>
      <c r="G47" s="240"/>
      <c r="H47" s="240"/>
      <c r="I47" s="240"/>
      <c r="J47" s="247"/>
      <c r="Z47" s="56" t="s">
        <v>117</v>
      </c>
      <c r="AA47" s="55" t="s">
        <v>116</v>
      </c>
    </row>
    <row r="48" spans="1:34" ht="21" customHeight="1" x14ac:dyDescent="0.25">
      <c r="A48" s="12" t="s">
        <v>115</v>
      </c>
      <c r="B48" s="248" t="s">
        <v>95</v>
      </c>
      <c r="C48" s="249"/>
      <c r="D48" s="250" t="s">
        <v>244</v>
      </c>
      <c r="E48" s="250"/>
      <c r="F48" s="250"/>
      <c r="G48" s="250"/>
      <c r="H48" s="250"/>
      <c r="I48" s="250"/>
      <c r="J48" s="251"/>
      <c r="Z48" s="56" t="s">
        <v>113</v>
      </c>
      <c r="AA48" s="55" t="s">
        <v>112</v>
      </c>
      <c r="AB48" s="55"/>
      <c r="AC48" s="55"/>
      <c r="AD48" s="55"/>
      <c r="AE48" s="55"/>
      <c r="AF48" s="55"/>
      <c r="AG48" s="55"/>
      <c r="AH48" s="55"/>
    </row>
    <row r="49" spans="1:34" ht="21" customHeight="1" x14ac:dyDescent="0.25">
      <c r="A49" s="12" t="s">
        <v>111</v>
      </c>
      <c r="B49" s="248" t="s">
        <v>92</v>
      </c>
      <c r="C49" s="249"/>
      <c r="D49" s="250" t="s">
        <v>245</v>
      </c>
      <c r="E49" s="250"/>
      <c r="F49" s="250"/>
      <c r="G49" s="250"/>
      <c r="H49" s="250"/>
      <c r="I49" s="250"/>
      <c r="J49" s="251"/>
      <c r="Z49" s="56" t="s">
        <v>109</v>
      </c>
      <c r="AA49" s="55" t="s">
        <v>108</v>
      </c>
      <c r="AB49" s="55"/>
      <c r="AC49" s="55"/>
      <c r="AD49" s="55"/>
      <c r="AE49" s="55"/>
      <c r="AF49" s="55"/>
      <c r="AG49" s="55"/>
      <c r="AH49" s="55"/>
    </row>
    <row r="50" spans="1:34" ht="21" customHeight="1" x14ac:dyDescent="0.25">
      <c r="A50" s="12" t="s">
        <v>107</v>
      </c>
      <c r="B50" s="248" t="s">
        <v>91</v>
      </c>
      <c r="C50" s="249"/>
      <c r="D50" s="250" t="s">
        <v>246</v>
      </c>
      <c r="E50" s="250"/>
      <c r="F50" s="250"/>
      <c r="G50" s="250"/>
      <c r="H50" s="250"/>
      <c r="I50" s="250"/>
      <c r="J50" s="251"/>
      <c r="Z50" s="56" t="s">
        <v>105</v>
      </c>
      <c r="AA50" s="1" t="s">
        <v>104</v>
      </c>
      <c r="AB50" s="55"/>
      <c r="AC50" s="55"/>
      <c r="AD50" s="55"/>
      <c r="AE50" s="55"/>
      <c r="AF50" s="55"/>
      <c r="AG50" s="55"/>
      <c r="AH50" s="55"/>
    </row>
    <row r="51" spans="1:34" ht="21" hidden="1" customHeight="1" x14ac:dyDescent="0.25">
      <c r="B51" s="100"/>
      <c r="C51" s="17"/>
      <c r="D51" s="17"/>
      <c r="E51" s="17"/>
      <c r="F51" s="17"/>
      <c r="G51" s="17"/>
      <c r="H51" s="17"/>
      <c r="I51" s="17"/>
      <c r="J51" s="97"/>
      <c r="Z51" s="56" t="s">
        <v>103</v>
      </c>
      <c r="AA51" s="55" t="s">
        <v>102</v>
      </c>
    </row>
    <row r="52" spans="1:34" ht="26.25" hidden="1" customHeight="1" x14ac:dyDescent="0.4">
      <c r="A52" s="19"/>
      <c r="B52" s="81" t="s">
        <v>101</v>
      </c>
      <c r="C52" s="54"/>
      <c r="D52" s="54"/>
      <c r="E52" s="54"/>
      <c r="F52" s="54"/>
      <c r="G52" s="54"/>
      <c r="H52" s="54"/>
      <c r="I52" s="54"/>
      <c r="J52" s="82"/>
      <c r="K52" s="19"/>
      <c r="L52" s="19"/>
      <c r="M52" s="19"/>
      <c r="N52" s="19"/>
      <c r="O52" s="19"/>
      <c r="P52" s="19"/>
      <c r="Q52" s="19"/>
      <c r="R52" s="19"/>
      <c r="S52" s="19"/>
      <c r="T52" s="19"/>
      <c r="U52" s="19"/>
      <c r="V52" s="19"/>
      <c r="AA52" s="55" t="s">
        <v>100</v>
      </c>
    </row>
    <row r="53" spans="1:34" ht="5.25" hidden="1" customHeight="1" x14ac:dyDescent="0.4">
      <c r="A53" s="19"/>
      <c r="B53" s="94"/>
      <c r="C53" s="54"/>
      <c r="D53" s="54"/>
      <c r="E53" s="54"/>
      <c r="F53" s="54"/>
      <c r="G53" s="54"/>
      <c r="H53" s="54"/>
      <c r="I53" s="54"/>
      <c r="J53" s="82"/>
      <c r="K53" s="19"/>
      <c r="L53" s="19"/>
      <c r="M53" s="19"/>
      <c r="N53" s="19"/>
      <c r="O53" s="19"/>
      <c r="P53" s="19"/>
      <c r="Q53" s="19"/>
      <c r="R53" s="19"/>
      <c r="S53" s="19"/>
      <c r="T53" s="19"/>
      <c r="U53" s="19"/>
      <c r="V53" s="19"/>
      <c r="AA53" s="55" t="s">
        <v>99</v>
      </c>
    </row>
    <row r="54" spans="1:34" hidden="1" x14ac:dyDescent="0.25">
      <c r="A54" s="11"/>
      <c r="B54" s="83"/>
      <c r="C54" s="6"/>
      <c r="D54" s="6"/>
      <c r="E54" s="6"/>
      <c r="F54" s="6"/>
      <c r="G54" s="6"/>
      <c r="H54" s="6"/>
      <c r="I54" s="6"/>
      <c r="J54" s="79"/>
      <c r="AA54" s="55" t="s">
        <v>98</v>
      </c>
    </row>
    <row r="55" spans="1:34" hidden="1" outlineLevel="1" x14ac:dyDescent="0.25">
      <c r="A55" s="11"/>
      <c r="B55" s="86" t="s">
        <v>97</v>
      </c>
      <c r="C55" s="6"/>
      <c r="D55" s="6"/>
      <c r="E55" s="6"/>
      <c r="F55" s="6"/>
      <c r="G55" s="6"/>
      <c r="H55" s="6"/>
      <c r="I55" s="6"/>
      <c r="J55" s="79"/>
      <c r="AA55" s="55" t="s">
        <v>96</v>
      </c>
    </row>
    <row r="56" spans="1:34" hidden="1" outlineLevel="1" x14ac:dyDescent="0.25">
      <c r="A56" s="11"/>
      <c r="B56" s="101"/>
      <c r="C56" s="6"/>
      <c r="D56" s="6"/>
      <c r="E56" s="6"/>
      <c r="F56" s="6"/>
      <c r="G56" s="6"/>
      <c r="H56" s="6"/>
      <c r="I56" s="6"/>
      <c r="J56" s="79"/>
      <c r="AA56" s="55" t="s">
        <v>95</v>
      </c>
    </row>
    <row r="57" spans="1:34" hidden="1" outlineLevel="1" x14ac:dyDescent="0.25">
      <c r="A57" s="8" t="s">
        <v>94</v>
      </c>
      <c r="B57" s="239" t="s">
        <v>93</v>
      </c>
      <c r="C57" s="240"/>
      <c r="D57" s="240"/>
      <c r="E57" s="240"/>
      <c r="F57" s="240"/>
      <c r="G57" s="240"/>
      <c r="H57" s="240"/>
      <c r="I57" s="240"/>
      <c r="J57" s="247"/>
      <c r="AA57" s="55" t="s">
        <v>92</v>
      </c>
    </row>
    <row r="58" spans="1:34" ht="63.75" hidden="1" customHeight="1" outlineLevel="1" x14ac:dyDescent="0.25">
      <c r="B58" s="244"/>
      <c r="C58" s="245"/>
      <c r="D58" s="245"/>
      <c r="E58" s="245"/>
      <c r="F58" s="245"/>
      <c r="G58" s="245"/>
      <c r="H58" s="245"/>
      <c r="I58" s="245"/>
      <c r="J58" s="246"/>
      <c r="AA58" s="55" t="s">
        <v>91</v>
      </c>
    </row>
    <row r="59" spans="1:34" hidden="1" x14ac:dyDescent="0.25">
      <c r="B59" s="100"/>
      <c r="C59" s="17"/>
      <c r="D59" s="17"/>
      <c r="E59" s="17"/>
      <c r="F59" s="17"/>
      <c r="G59" s="17"/>
      <c r="H59" s="17"/>
      <c r="I59" s="17"/>
      <c r="J59" s="97"/>
      <c r="AA59" s="1" t="s">
        <v>90</v>
      </c>
    </row>
    <row r="60" spans="1:34" hidden="1" outlineLevel="1" x14ac:dyDescent="0.25">
      <c r="A60" s="11"/>
      <c r="B60" s="86" t="s">
        <v>89</v>
      </c>
      <c r="C60" s="6"/>
      <c r="D60" s="6"/>
      <c r="E60" s="6"/>
      <c r="F60" s="6"/>
      <c r="G60" s="6"/>
      <c r="H60" s="6"/>
      <c r="I60" s="6"/>
      <c r="J60" s="79"/>
      <c r="AA60" s="55" t="s">
        <v>88</v>
      </c>
    </row>
    <row r="61" spans="1:34" hidden="1" outlineLevel="1" x14ac:dyDescent="0.25">
      <c r="A61" s="11"/>
      <c r="B61" s="101"/>
      <c r="C61" s="6"/>
      <c r="D61" s="6"/>
      <c r="E61" s="6"/>
      <c r="F61" s="6"/>
      <c r="G61" s="6"/>
      <c r="H61" s="6"/>
      <c r="I61" s="6"/>
      <c r="J61" s="79"/>
      <c r="AA61" s="55" t="s">
        <v>87</v>
      </c>
    </row>
    <row r="62" spans="1:34" hidden="1" outlineLevel="1" x14ac:dyDescent="0.25">
      <c r="A62" s="8" t="s">
        <v>86</v>
      </c>
      <c r="B62" s="239" t="s">
        <v>85</v>
      </c>
      <c r="C62" s="240"/>
      <c r="D62" s="240"/>
      <c r="E62" s="240"/>
      <c r="F62" s="240"/>
      <c r="G62" s="240"/>
      <c r="H62" s="240"/>
      <c r="I62" s="240"/>
      <c r="J62" s="247"/>
      <c r="AA62" s="55" t="s">
        <v>84</v>
      </c>
    </row>
    <row r="63" spans="1:34" ht="27" hidden="1" customHeight="1" outlineLevel="1" x14ac:dyDescent="0.25">
      <c r="A63" s="8"/>
      <c r="B63" s="244"/>
      <c r="C63" s="245"/>
      <c r="D63" s="245"/>
      <c r="E63" s="245"/>
      <c r="F63" s="245"/>
      <c r="G63" s="245"/>
      <c r="H63" s="245"/>
      <c r="I63" s="245"/>
      <c r="J63" s="246"/>
      <c r="AA63" s="1" t="s">
        <v>83</v>
      </c>
    </row>
    <row r="64" spans="1:34" hidden="1" outlineLevel="1" x14ac:dyDescent="0.25">
      <c r="A64" s="8"/>
      <c r="B64" s="101"/>
      <c r="C64" s="6"/>
      <c r="D64" s="6"/>
      <c r="E64" s="6"/>
      <c r="F64" s="6"/>
      <c r="G64" s="6"/>
      <c r="H64" s="6"/>
      <c r="I64" s="6"/>
      <c r="J64" s="79"/>
      <c r="AA64" s="55" t="s">
        <v>82</v>
      </c>
    </row>
    <row r="65" spans="1:27" s="4" customFormat="1" ht="14.45" customHeight="1" outlineLevel="1" x14ac:dyDescent="0.25">
      <c r="A65" s="8" t="s">
        <v>81</v>
      </c>
      <c r="B65" s="239" t="s">
        <v>80</v>
      </c>
      <c r="C65" s="240"/>
      <c r="D65" s="240"/>
      <c r="E65" s="240"/>
      <c r="F65" s="240"/>
      <c r="G65" s="240"/>
      <c r="H65" s="240"/>
      <c r="I65" s="240"/>
      <c r="J65" s="247"/>
      <c r="AA65" s="55" t="s">
        <v>79</v>
      </c>
    </row>
    <row r="66" spans="1:27" ht="16.5" customHeight="1" outlineLevel="1" x14ac:dyDescent="0.25">
      <c r="A66" s="8"/>
      <c r="B66" s="102"/>
      <c r="C66" s="252" t="s">
        <v>78</v>
      </c>
      <c r="D66" s="252"/>
      <c r="E66" s="252"/>
      <c r="F66" s="253" t="s">
        <v>77</v>
      </c>
      <c r="G66" s="253"/>
      <c r="H66" s="253"/>
      <c r="I66" s="253"/>
      <c r="J66" s="254"/>
    </row>
    <row r="67" spans="1:27" ht="16.5" customHeight="1" outlineLevel="1" x14ac:dyDescent="0.25">
      <c r="A67" s="8"/>
      <c r="B67" s="102"/>
      <c r="C67" s="252" t="s">
        <v>76</v>
      </c>
      <c r="D67" s="252"/>
      <c r="E67" s="252"/>
      <c r="F67" s="253" t="s">
        <v>247</v>
      </c>
      <c r="G67" s="253"/>
      <c r="H67" s="253"/>
      <c r="I67" s="253"/>
      <c r="J67" s="254"/>
    </row>
    <row r="68" spans="1:27" ht="16.5" customHeight="1" outlineLevel="1" x14ac:dyDescent="0.25">
      <c r="A68" s="8"/>
      <c r="B68" s="102"/>
      <c r="C68" s="252" t="s">
        <v>74</v>
      </c>
      <c r="D68" s="252"/>
      <c r="E68" s="252"/>
      <c r="F68" s="253" t="s">
        <v>218</v>
      </c>
      <c r="G68" s="253"/>
      <c r="H68" s="253"/>
      <c r="I68" s="253"/>
      <c r="J68" s="254"/>
    </row>
    <row r="69" spans="1:27" ht="16.5" customHeight="1" outlineLevel="1" x14ac:dyDescent="0.25">
      <c r="A69" s="8"/>
      <c r="B69" s="102"/>
      <c r="C69" s="252" t="s">
        <v>72</v>
      </c>
      <c r="D69" s="252"/>
      <c r="E69" s="252"/>
      <c r="F69" s="253" t="s">
        <v>71</v>
      </c>
      <c r="G69" s="253"/>
      <c r="H69" s="253"/>
      <c r="I69" s="253"/>
      <c r="J69" s="254"/>
    </row>
    <row r="70" spans="1:27" ht="16.5" customHeight="1" outlineLevel="1" x14ac:dyDescent="0.25">
      <c r="A70" s="8"/>
      <c r="B70" s="102"/>
      <c r="C70" s="252" t="s">
        <v>70</v>
      </c>
      <c r="D70" s="252"/>
      <c r="E70" s="252"/>
      <c r="F70" s="253" t="s">
        <v>248</v>
      </c>
      <c r="G70" s="253"/>
      <c r="H70" s="253"/>
      <c r="I70" s="253"/>
      <c r="J70" s="254"/>
    </row>
    <row r="71" spans="1:27" ht="16.5" customHeight="1" outlineLevel="1" x14ac:dyDescent="0.25">
      <c r="A71" s="8"/>
      <c r="B71" s="102"/>
      <c r="C71" s="252" t="s">
        <v>68</v>
      </c>
      <c r="D71" s="252"/>
      <c r="E71" s="252"/>
      <c r="F71" s="253" t="s">
        <v>249</v>
      </c>
      <c r="G71" s="253"/>
      <c r="H71" s="253"/>
      <c r="I71" s="253"/>
      <c r="J71" s="254"/>
    </row>
    <row r="72" spans="1:27" ht="16.5" customHeight="1" outlineLevel="1" x14ac:dyDescent="0.25">
      <c r="A72" s="8"/>
      <c r="B72" s="102"/>
      <c r="C72" s="252" t="s">
        <v>66</v>
      </c>
      <c r="D72" s="252"/>
      <c r="E72" s="252"/>
      <c r="F72" s="253" t="s">
        <v>250</v>
      </c>
      <c r="G72" s="253"/>
      <c r="H72" s="253"/>
      <c r="I72" s="253"/>
      <c r="J72" s="254"/>
    </row>
    <row r="73" spans="1:27" hidden="1" outlineLevel="1" x14ac:dyDescent="0.25">
      <c r="A73" s="8"/>
      <c r="B73" s="83"/>
      <c r="C73" s="6"/>
      <c r="D73" s="6"/>
      <c r="E73" s="6"/>
      <c r="F73" s="6"/>
      <c r="G73" s="6"/>
      <c r="H73" s="6"/>
      <c r="I73" s="6"/>
      <c r="J73" s="79"/>
    </row>
    <row r="74" spans="1:27" s="4" customFormat="1" outlineLevel="1" x14ac:dyDescent="0.25">
      <c r="A74" s="8" t="s">
        <v>64</v>
      </c>
      <c r="B74" s="237" t="s">
        <v>63</v>
      </c>
      <c r="C74" s="238"/>
      <c r="D74" s="238"/>
      <c r="E74" s="238"/>
      <c r="F74" s="238"/>
      <c r="G74" s="238"/>
      <c r="H74" s="238"/>
      <c r="I74" s="238"/>
      <c r="J74" s="255"/>
    </row>
    <row r="75" spans="1:27" ht="26.25" customHeight="1" outlineLevel="1" x14ac:dyDescent="0.25">
      <c r="A75" s="8"/>
      <c r="B75" s="244" t="s">
        <v>62</v>
      </c>
      <c r="C75" s="245"/>
      <c r="D75" s="245"/>
      <c r="E75" s="245"/>
      <c r="F75" s="245"/>
      <c r="G75" s="245"/>
      <c r="H75" s="245"/>
      <c r="I75" s="245"/>
      <c r="J75" s="246"/>
    </row>
    <row r="76" spans="1:27" hidden="1" x14ac:dyDescent="0.25">
      <c r="A76" s="11"/>
      <c r="B76" s="100"/>
      <c r="C76" s="6"/>
      <c r="D76" s="6"/>
      <c r="E76" s="6"/>
      <c r="F76" s="6"/>
      <c r="G76" s="6"/>
      <c r="H76" s="6"/>
      <c r="I76" s="6"/>
      <c r="J76" s="79"/>
    </row>
    <row r="77" spans="1:27" hidden="1" outlineLevel="1" x14ac:dyDescent="0.25">
      <c r="A77" s="11"/>
      <c r="B77" s="86" t="s">
        <v>61</v>
      </c>
      <c r="C77" s="6"/>
      <c r="D77" s="6"/>
      <c r="E77" s="6"/>
      <c r="F77" s="6"/>
      <c r="G77" s="6"/>
      <c r="H77" s="6"/>
      <c r="I77" s="6"/>
      <c r="J77" s="79"/>
    </row>
    <row r="78" spans="1:27" s="4" customFormat="1" ht="38.450000000000003" hidden="1" customHeight="1" outlineLevel="1" x14ac:dyDescent="0.25">
      <c r="A78" s="8" t="s">
        <v>60</v>
      </c>
      <c r="B78" s="239" t="s">
        <v>59</v>
      </c>
      <c r="C78" s="240"/>
      <c r="D78" s="240"/>
      <c r="E78" s="240"/>
      <c r="F78" s="240"/>
      <c r="G78" s="240"/>
      <c r="H78" s="240"/>
      <c r="I78" s="240"/>
      <c r="J78" s="247"/>
    </row>
    <row r="79" spans="1:27" ht="27.75" hidden="1" customHeight="1" outlineLevel="1" x14ac:dyDescent="0.25">
      <c r="A79" s="10"/>
      <c r="B79" s="244"/>
      <c r="C79" s="245"/>
      <c r="D79" s="245"/>
      <c r="E79" s="245"/>
      <c r="F79" s="245"/>
      <c r="G79" s="245"/>
      <c r="H79" s="245"/>
      <c r="I79" s="245"/>
      <c r="J79" s="246"/>
    </row>
    <row r="80" spans="1:27" hidden="1" collapsed="1" x14ac:dyDescent="0.25">
      <c r="A80" s="10"/>
      <c r="B80" s="102"/>
      <c r="C80" s="9"/>
      <c r="D80" s="9"/>
      <c r="E80" s="9"/>
      <c r="F80" s="9"/>
      <c r="G80" s="9"/>
      <c r="H80" s="9"/>
      <c r="I80" s="9"/>
      <c r="J80" s="103"/>
    </row>
    <row r="81" spans="1:22" ht="5.25" hidden="1" customHeight="1" x14ac:dyDescent="0.4">
      <c r="A81" s="19"/>
      <c r="B81" s="94"/>
      <c r="C81" s="54"/>
      <c r="D81" s="54"/>
      <c r="E81" s="54"/>
      <c r="F81" s="54"/>
      <c r="G81" s="54"/>
      <c r="H81" s="54"/>
      <c r="I81" s="54"/>
      <c r="J81" s="82"/>
      <c r="K81" s="19"/>
      <c r="L81" s="19"/>
      <c r="M81" s="19"/>
      <c r="N81" s="19"/>
      <c r="O81" s="19"/>
      <c r="P81" s="19"/>
      <c r="Q81" s="19"/>
      <c r="R81" s="19"/>
      <c r="S81" s="19"/>
      <c r="T81" s="19"/>
      <c r="U81" s="19"/>
      <c r="V81" s="19"/>
    </row>
    <row r="82" spans="1:22" s="3" customFormat="1" hidden="1" x14ac:dyDescent="0.25">
      <c r="B82" s="102"/>
      <c r="C82" s="9"/>
      <c r="D82" s="9"/>
      <c r="E82" s="9"/>
      <c r="F82" s="9"/>
      <c r="G82" s="9"/>
      <c r="H82" s="9"/>
      <c r="I82" s="9"/>
      <c r="J82" s="103"/>
    </row>
    <row r="83" spans="1:22" s="4" customFormat="1" x14ac:dyDescent="0.25">
      <c r="A83" s="5" t="s">
        <v>58</v>
      </c>
      <c r="B83" s="239" t="s">
        <v>57</v>
      </c>
      <c r="C83" s="240"/>
      <c r="D83" s="240"/>
      <c r="E83" s="240"/>
      <c r="F83" s="240"/>
      <c r="G83" s="240"/>
      <c r="H83" s="240"/>
      <c r="I83" s="240"/>
      <c r="J83" s="247"/>
    </row>
    <row r="84" spans="1:22" ht="30" hidden="1" customHeight="1" x14ac:dyDescent="0.25">
      <c r="A84" s="3"/>
      <c r="B84" s="244"/>
      <c r="C84" s="245"/>
      <c r="D84" s="245"/>
      <c r="E84" s="245"/>
      <c r="F84" s="245"/>
      <c r="G84" s="245"/>
      <c r="H84" s="245"/>
      <c r="I84" s="245"/>
      <c r="J84" s="246"/>
    </row>
    <row r="85" spans="1:22" hidden="1" x14ac:dyDescent="0.25">
      <c r="A85" s="3"/>
      <c r="B85" s="83"/>
      <c r="C85" s="6"/>
      <c r="D85" s="6"/>
      <c r="E85" s="6"/>
      <c r="F85" s="6"/>
      <c r="G85" s="6"/>
      <c r="H85" s="6"/>
      <c r="I85" s="6"/>
      <c r="J85" s="79"/>
    </row>
    <row r="86" spans="1:22" ht="26.25" hidden="1" x14ac:dyDescent="0.4">
      <c r="A86" s="19"/>
      <c r="B86" s="81" t="s">
        <v>56</v>
      </c>
      <c r="C86" s="54"/>
      <c r="D86" s="54"/>
      <c r="E86" s="54"/>
      <c r="F86" s="54"/>
      <c r="G86" s="54"/>
      <c r="H86" s="54"/>
      <c r="I86" s="54"/>
      <c r="J86" s="82"/>
      <c r="K86" s="19"/>
      <c r="L86" s="19"/>
      <c r="M86" s="19"/>
      <c r="N86" s="19"/>
      <c r="O86" s="19"/>
      <c r="P86" s="19"/>
      <c r="Q86" s="19"/>
      <c r="R86" s="19"/>
      <c r="S86" s="19"/>
      <c r="T86" s="19"/>
      <c r="U86" s="19"/>
      <c r="V86" s="19"/>
    </row>
    <row r="87" spans="1:22" ht="5.25" hidden="1" customHeight="1" x14ac:dyDescent="0.4">
      <c r="A87" s="19"/>
      <c r="B87" s="94"/>
      <c r="C87" s="54"/>
      <c r="D87" s="54"/>
      <c r="E87" s="54"/>
      <c r="F87" s="54"/>
      <c r="G87" s="54"/>
      <c r="H87" s="54"/>
      <c r="I87" s="54"/>
      <c r="J87" s="82"/>
      <c r="K87" s="19"/>
      <c r="L87" s="19"/>
      <c r="M87" s="19"/>
      <c r="N87" s="19"/>
      <c r="O87" s="19"/>
      <c r="P87" s="19"/>
      <c r="Q87" s="19"/>
      <c r="R87" s="19"/>
      <c r="S87" s="19"/>
      <c r="T87" s="19"/>
      <c r="U87" s="19"/>
      <c r="V87" s="19"/>
    </row>
    <row r="88" spans="1:22" s="4" customFormat="1" hidden="1" x14ac:dyDescent="0.25">
      <c r="A88" s="5" t="s">
        <v>55</v>
      </c>
      <c r="B88" s="239" t="s">
        <v>54</v>
      </c>
      <c r="C88" s="240"/>
      <c r="D88" s="240"/>
      <c r="E88" s="240"/>
      <c r="F88" s="240"/>
      <c r="G88" s="240"/>
      <c r="H88" s="240"/>
      <c r="I88" s="240"/>
      <c r="J88" s="247"/>
    </row>
    <row r="89" spans="1:22" ht="27.75" hidden="1" customHeight="1" x14ac:dyDescent="0.25">
      <c r="A89" s="2"/>
      <c r="B89" s="256" t="s">
        <v>53</v>
      </c>
      <c r="C89" s="257"/>
      <c r="D89" s="257"/>
      <c r="E89" s="257"/>
      <c r="F89" s="257"/>
      <c r="G89" s="257"/>
      <c r="H89" s="257"/>
      <c r="I89" s="257"/>
      <c r="J89" s="258"/>
    </row>
    <row r="90" spans="1:22" hidden="1" x14ac:dyDescent="0.25">
      <c r="A90" s="2"/>
      <c r="B90" s="104" t="s">
        <v>52</v>
      </c>
      <c r="C90" s="34"/>
      <c r="D90" s="34"/>
      <c r="E90" s="34"/>
      <c r="F90" s="34"/>
      <c r="G90" s="34"/>
      <c r="H90" s="34"/>
      <c r="I90" s="34"/>
      <c r="J90" s="105"/>
    </row>
    <row r="91" spans="1:22" x14ac:dyDescent="0.25">
      <c r="A91" s="2"/>
      <c r="B91" s="259" t="s">
        <v>277</v>
      </c>
      <c r="C91" s="260"/>
      <c r="D91" s="33" t="str">
        <f t="shared" ref="D91:I91" si="0">D$111</f>
        <v>FY19</v>
      </c>
      <c r="E91" s="33" t="str">
        <f t="shared" si="0"/>
        <v>FY20</v>
      </c>
      <c r="F91" s="33" t="str">
        <f t="shared" si="0"/>
        <v>FY21</v>
      </c>
      <c r="G91" s="33" t="str">
        <f t="shared" si="0"/>
        <v>FY22</v>
      </c>
      <c r="H91" s="33" t="str">
        <f t="shared" si="0"/>
        <v>FY23</v>
      </c>
      <c r="I91" s="33" t="str">
        <f t="shared" si="0"/>
        <v>FY24</v>
      </c>
      <c r="J91" s="106" t="s">
        <v>10</v>
      </c>
    </row>
    <row r="92" spans="1:22" s="169" customFormat="1" ht="15" customHeight="1" x14ac:dyDescent="0.25">
      <c r="A92" s="166"/>
      <c r="B92" s="303" t="s">
        <v>284</v>
      </c>
      <c r="C92" s="304"/>
      <c r="D92" s="167">
        <f t="shared" ref="D92:I92" si="1">(D127+D139)-SUM(D101)</f>
        <v>319253.88</v>
      </c>
      <c r="E92" s="167">
        <f t="shared" si="1"/>
        <v>327835.34399999998</v>
      </c>
      <c r="F92" s="167">
        <f t="shared" si="1"/>
        <v>336031.22759999993</v>
      </c>
      <c r="G92" s="167">
        <f t="shared" si="1"/>
        <v>344432.00828999991</v>
      </c>
      <c r="H92" s="167">
        <f t="shared" si="1"/>
        <v>353042.80849724991</v>
      </c>
      <c r="I92" s="167">
        <f t="shared" si="1"/>
        <v>361868.8787096811</v>
      </c>
      <c r="J92" s="168">
        <f>SUM(D92:I92)</f>
        <v>2042464.1470969305</v>
      </c>
    </row>
    <row r="93" spans="1:22" ht="15" hidden="1" customHeight="1" outlineLevel="1" x14ac:dyDescent="0.25">
      <c r="A93" s="2"/>
      <c r="B93" s="263" t="s">
        <v>51</v>
      </c>
      <c r="C93" s="264"/>
      <c r="D93" s="52">
        <v>0</v>
      </c>
      <c r="E93" s="52">
        <v>0</v>
      </c>
      <c r="F93" s="52">
        <v>0</v>
      </c>
      <c r="G93" s="52">
        <v>0</v>
      </c>
      <c r="H93" s="52">
        <v>0</v>
      </c>
      <c r="I93" s="52">
        <v>0</v>
      </c>
      <c r="J93" s="107">
        <f t="shared" ref="J93:J96" si="2">SUM(D93:I93)</f>
        <v>0</v>
      </c>
    </row>
    <row r="94" spans="1:22" ht="15" hidden="1" customHeight="1" outlineLevel="1" x14ac:dyDescent="0.25">
      <c r="A94" s="2"/>
      <c r="B94" s="263" t="s">
        <v>50</v>
      </c>
      <c r="C94" s="264"/>
      <c r="D94" s="52">
        <v>0</v>
      </c>
      <c r="E94" s="52">
        <v>0</v>
      </c>
      <c r="F94" s="52">
        <v>0</v>
      </c>
      <c r="G94" s="52">
        <v>0</v>
      </c>
      <c r="H94" s="52">
        <v>0</v>
      </c>
      <c r="I94" s="52">
        <v>0</v>
      </c>
      <c r="J94" s="107">
        <f t="shared" si="2"/>
        <v>0</v>
      </c>
    </row>
    <row r="95" spans="1:22" ht="15" hidden="1" customHeight="1" outlineLevel="1" x14ac:dyDescent="0.25">
      <c r="A95" s="2"/>
      <c r="B95" s="263" t="s">
        <v>49</v>
      </c>
      <c r="C95" s="264"/>
      <c r="D95" s="52">
        <v>0</v>
      </c>
      <c r="E95" s="52">
        <v>0</v>
      </c>
      <c r="F95" s="52">
        <v>0</v>
      </c>
      <c r="G95" s="52">
        <v>0</v>
      </c>
      <c r="H95" s="52">
        <v>0</v>
      </c>
      <c r="I95" s="52">
        <v>0</v>
      </c>
      <c r="J95" s="107">
        <f t="shared" si="2"/>
        <v>0</v>
      </c>
    </row>
    <row r="96" spans="1:22" ht="15" hidden="1" customHeight="1" outlineLevel="1" x14ac:dyDescent="0.25">
      <c r="A96" s="2"/>
      <c r="B96" s="263" t="s">
        <v>48</v>
      </c>
      <c r="C96" s="264"/>
      <c r="D96" s="52">
        <v>0</v>
      </c>
      <c r="E96" s="52">
        <v>0</v>
      </c>
      <c r="F96" s="52">
        <v>0</v>
      </c>
      <c r="G96" s="52">
        <v>0</v>
      </c>
      <c r="H96" s="52">
        <v>0</v>
      </c>
      <c r="I96" s="52">
        <v>0</v>
      </c>
      <c r="J96" s="107">
        <f t="shared" si="2"/>
        <v>0</v>
      </c>
    </row>
    <row r="97" spans="1:24" ht="15" customHeight="1" collapsed="1" x14ac:dyDescent="0.25">
      <c r="A97" s="2"/>
      <c r="B97" s="259" t="s">
        <v>47</v>
      </c>
      <c r="C97" s="260"/>
      <c r="D97" s="51"/>
      <c r="E97" s="51"/>
      <c r="F97" s="50"/>
      <c r="G97" s="50"/>
      <c r="H97" s="50"/>
      <c r="I97" s="50"/>
      <c r="J97" s="108"/>
    </row>
    <row r="98" spans="1:24" x14ac:dyDescent="0.25">
      <c r="A98" s="2"/>
      <c r="B98" s="265" t="s">
        <v>46</v>
      </c>
      <c r="C98" s="266"/>
      <c r="D98" s="30"/>
      <c r="E98" s="30"/>
      <c r="F98" s="30"/>
      <c r="G98" s="30"/>
      <c r="H98" s="30"/>
      <c r="I98" s="30"/>
      <c r="J98" s="107">
        <f t="shared" ref="J98:J101" si="3">SUM(D98:I98)</f>
        <v>0</v>
      </c>
    </row>
    <row r="99" spans="1:24" x14ac:dyDescent="0.25">
      <c r="A99" s="2"/>
      <c r="B99" s="265" t="s">
        <v>45</v>
      </c>
      <c r="C99" s="266"/>
      <c r="D99" s="44"/>
      <c r="E99" s="30"/>
      <c r="F99" s="30"/>
      <c r="G99" s="30"/>
      <c r="H99" s="30"/>
      <c r="I99" s="30"/>
      <c r="J99" s="107">
        <f t="shared" si="3"/>
        <v>0</v>
      </c>
    </row>
    <row r="100" spans="1:24" x14ac:dyDescent="0.25">
      <c r="A100" s="2"/>
      <c r="B100" s="267" t="s">
        <v>44</v>
      </c>
      <c r="C100" s="268"/>
      <c r="D100" s="49">
        <f>0.15*D118</f>
        <v>56338.92</v>
      </c>
      <c r="E100" s="49">
        <f t="shared" ref="E100:I100" si="4">0.15*E118</f>
        <v>57853.295999999995</v>
      </c>
      <c r="F100" s="49">
        <f t="shared" si="4"/>
        <v>59299.628399999987</v>
      </c>
      <c r="G100" s="49">
        <f t="shared" si="4"/>
        <v>60782.119109999978</v>
      </c>
      <c r="H100" s="49">
        <f t="shared" si="4"/>
        <v>62301.672087749983</v>
      </c>
      <c r="I100" s="49">
        <f t="shared" si="4"/>
        <v>63859.21388994372</v>
      </c>
      <c r="J100" s="107">
        <f t="shared" si="3"/>
        <v>360434.84948769363</v>
      </c>
    </row>
    <row r="101" spans="1:24" x14ac:dyDescent="0.25">
      <c r="A101" s="2"/>
      <c r="B101" s="259" t="s">
        <v>43</v>
      </c>
      <c r="C101" s="260"/>
      <c r="D101" s="53">
        <f>SUM(D98:D100)</f>
        <v>56338.92</v>
      </c>
      <c r="E101" s="53">
        <f>SUM(E98:E100)</f>
        <v>57853.295999999995</v>
      </c>
      <c r="F101" s="53">
        <f t="shared" ref="F101:I101" si="5">SUM(F98:F100)</f>
        <v>59299.628399999987</v>
      </c>
      <c r="G101" s="53">
        <f t="shared" si="5"/>
        <v>60782.119109999978</v>
      </c>
      <c r="H101" s="53">
        <f t="shared" si="5"/>
        <v>62301.672087749983</v>
      </c>
      <c r="I101" s="53">
        <f t="shared" si="5"/>
        <v>63859.21388994372</v>
      </c>
      <c r="J101" s="107">
        <f t="shared" si="3"/>
        <v>360434.84948769363</v>
      </c>
    </row>
    <row r="102" spans="1:24" s="4" customFormat="1" ht="15.75" thickBot="1" x14ac:dyDescent="0.3">
      <c r="A102" s="5"/>
      <c r="B102" s="321" t="s">
        <v>42</v>
      </c>
      <c r="C102" s="322"/>
      <c r="D102" s="66">
        <f t="shared" ref="D102:I102" si="6">SUM(D92:D96)+D101</f>
        <v>375592.8</v>
      </c>
      <c r="E102" s="66">
        <f t="shared" si="6"/>
        <v>385688.63999999996</v>
      </c>
      <c r="F102" s="66">
        <f t="shared" si="6"/>
        <v>395330.85599999991</v>
      </c>
      <c r="G102" s="66">
        <f t="shared" si="6"/>
        <v>405214.12739999988</v>
      </c>
      <c r="H102" s="66">
        <f t="shared" si="6"/>
        <v>415344.4805849999</v>
      </c>
      <c r="I102" s="66">
        <f t="shared" si="6"/>
        <v>425728.09259962483</v>
      </c>
      <c r="J102" s="109">
        <f>SUM(J92:J96)+J101</f>
        <v>2402898.9965846241</v>
      </c>
    </row>
    <row r="103" spans="1:24" ht="15.75" hidden="1" thickTop="1" x14ac:dyDescent="0.25">
      <c r="A103" s="2"/>
      <c r="B103" s="110"/>
      <c r="C103" s="6"/>
      <c r="D103" s="6"/>
      <c r="E103" s="6"/>
      <c r="F103" s="6"/>
      <c r="G103" s="6"/>
      <c r="H103" s="6"/>
      <c r="I103" s="6"/>
      <c r="J103" s="79"/>
    </row>
    <row r="104" spans="1:24" ht="23.25" customHeight="1" thickTop="1" x14ac:dyDescent="0.25">
      <c r="A104" s="8" t="s">
        <v>36</v>
      </c>
      <c r="B104" s="273" t="s">
        <v>41</v>
      </c>
      <c r="C104" s="274"/>
      <c r="D104" s="274"/>
      <c r="E104" s="274"/>
      <c r="F104" s="274"/>
      <c r="G104" s="274"/>
      <c r="H104" s="274"/>
      <c r="I104" s="274"/>
      <c r="J104" s="275"/>
      <c r="W104" s="46" t="s">
        <v>40</v>
      </c>
      <c r="X104" s="46" t="b">
        <v>1</v>
      </c>
    </row>
    <row r="105" spans="1:24" ht="15" customHeight="1" x14ac:dyDescent="0.25">
      <c r="A105" s="2"/>
      <c r="B105" s="256" t="s">
        <v>39</v>
      </c>
      <c r="C105" s="257"/>
      <c r="D105" s="257"/>
      <c r="E105" s="257"/>
      <c r="F105" s="257"/>
      <c r="G105" s="257"/>
      <c r="H105" s="276">
        <v>308305</v>
      </c>
      <c r="I105" s="277"/>
      <c r="J105" s="97"/>
      <c r="W105" s="46" t="s">
        <v>38</v>
      </c>
      <c r="X105" s="46" t="b">
        <v>0</v>
      </c>
    </row>
    <row r="106" spans="1:24" ht="15" hidden="1" customHeight="1" x14ac:dyDescent="0.25">
      <c r="A106" s="2"/>
      <c r="B106" s="256" t="s">
        <v>37</v>
      </c>
      <c r="C106" s="257"/>
      <c r="D106" s="257"/>
      <c r="E106" s="257"/>
      <c r="F106" s="257"/>
      <c r="G106" s="257"/>
      <c r="H106" s="17"/>
      <c r="I106" s="17"/>
      <c r="J106" s="97"/>
      <c r="W106" s="46"/>
      <c r="X106" s="46"/>
    </row>
    <row r="107" spans="1:24" hidden="1" x14ac:dyDescent="0.25">
      <c r="A107" s="2"/>
      <c r="B107" s="83"/>
      <c r="C107" s="6"/>
      <c r="D107" s="6"/>
      <c r="E107" s="6"/>
      <c r="F107" s="6"/>
      <c r="G107" s="6"/>
      <c r="H107" s="6"/>
      <c r="I107" s="6"/>
      <c r="J107" s="79"/>
    </row>
    <row r="108" spans="1:24" s="4" customFormat="1" ht="15" hidden="1" customHeight="1" outlineLevel="1" x14ac:dyDescent="0.25">
      <c r="A108" s="5" t="s">
        <v>36</v>
      </c>
      <c r="B108" s="273" t="s">
        <v>35</v>
      </c>
      <c r="C108" s="274"/>
      <c r="D108" s="274"/>
      <c r="E108" s="274"/>
      <c r="F108" s="274"/>
      <c r="G108" s="274"/>
      <c r="H108" s="274"/>
      <c r="I108" s="274"/>
      <c r="J108" s="275"/>
    </row>
    <row r="109" spans="1:24" ht="30.75" hidden="1" customHeight="1" outlineLevel="1" x14ac:dyDescent="0.25">
      <c r="A109" s="2"/>
      <c r="B109" s="256" t="s">
        <v>34</v>
      </c>
      <c r="C109" s="257"/>
      <c r="D109" s="257"/>
      <c r="E109" s="257"/>
      <c r="F109" s="257"/>
      <c r="G109" s="257"/>
      <c r="H109" s="257"/>
      <c r="I109" s="257"/>
      <c r="J109" s="258"/>
    </row>
    <row r="110" spans="1:24" hidden="1" outlineLevel="1" x14ac:dyDescent="0.25">
      <c r="A110" s="2"/>
      <c r="B110" s="104" t="s">
        <v>18</v>
      </c>
      <c r="C110" s="34"/>
      <c r="D110" s="34"/>
      <c r="E110" s="34"/>
      <c r="F110" s="34"/>
      <c r="G110" s="34"/>
      <c r="H110" s="34"/>
      <c r="I110" s="34"/>
      <c r="J110" s="105"/>
    </row>
    <row r="111" spans="1:24" outlineLevel="1" x14ac:dyDescent="0.25">
      <c r="A111" s="2"/>
      <c r="B111" s="339" t="s">
        <v>33</v>
      </c>
      <c r="C111" s="340"/>
      <c r="D111" s="180" t="s">
        <v>16</v>
      </c>
      <c r="E111" s="181" t="s">
        <v>15</v>
      </c>
      <c r="F111" s="181" t="s">
        <v>14</v>
      </c>
      <c r="G111" s="181" t="s">
        <v>13</v>
      </c>
      <c r="H111" s="181" t="s">
        <v>12</v>
      </c>
      <c r="I111" s="181" t="s">
        <v>11</v>
      </c>
      <c r="J111" s="183" t="s">
        <v>10</v>
      </c>
    </row>
    <row r="112" spans="1:24" ht="15.75" outlineLevel="1" thickBot="1" x14ac:dyDescent="0.3">
      <c r="A112" s="2"/>
      <c r="B112" s="319" t="s">
        <v>32</v>
      </c>
      <c r="C112" s="320"/>
      <c r="D112" s="177"/>
      <c r="E112" s="178">
        <v>2.5000000000000001E-2</v>
      </c>
      <c r="F112" s="178">
        <v>2.5000000000000001E-2</v>
      </c>
      <c r="G112" s="178">
        <f>$F112</f>
        <v>2.5000000000000001E-2</v>
      </c>
      <c r="H112" s="178">
        <f>$F112</f>
        <v>2.5000000000000001E-2</v>
      </c>
      <c r="I112" s="178">
        <f>$F112</f>
        <v>2.5000000000000001E-2</v>
      </c>
      <c r="J112" s="179"/>
    </row>
    <row r="113" spans="1:10" outlineLevel="1" x14ac:dyDescent="0.25">
      <c r="A113" s="2"/>
      <c r="B113" s="280" t="s">
        <v>31</v>
      </c>
      <c r="C113" s="281"/>
      <c r="D113" s="170"/>
      <c r="E113" s="44"/>
      <c r="F113" s="44"/>
      <c r="G113" s="44"/>
      <c r="H113" s="44"/>
      <c r="I113" s="44"/>
      <c r="J113" s="112">
        <f t="shared" ref="J113:J126" si="7">SUM(D113:I113)</f>
        <v>0</v>
      </c>
    </row>
    <row r="114" spans="1:10" ht="15.95" customHeight="1" outlineLevel="1" x14ac:dyDescent="0.25">
      <c r="A114" s="2"/>
      <c r="B114" s="282" t="s">
        <v>30</v>
      </c>
      <c r="C114" s="283"/>
      <c r="D114" s="170"/>
      <c r="E114" s="44"/>
      <c r="F114" s="44"/>
      <c r="G114" s="44"/>
      <c r="H114" s="44"/>
      <c r="I114" s="44"/>
      <c r="J114" s="112">
        <f t="shared" si="7"/>
        <v>0</v>
      </c>
    </row>
    <row r="115" spans="1:10" outlineLevel="1" x14ac:dyDescent="0.25">
      <c r="A115" s="2"/>
      <c r="B115" s="280" t="s">
        <v>29</v>
      </c>
      <c r="C115" s="281"/>
      <c r="D115" s="171"/>
      <c r="E115" s="42"/>
      <c r="F115" s="41"/>
      <c r="G115" s="41"/>
      <c r="H115" s="41"/>
      <c r="I115" s="41"/>
      <c r="J115" s="113"/>
    </row>
    <row r="116" spans="1:10" outlineLevel="1" x14ac:dyDescent="0.25">
      <c r="A116" s="2"/>
      <c r="B116" s="280" t="s">
        <v>28</v>
      </c>
      <c r="C116" s="281"/>
      <c r="D116" s="172">
        <v>3817</v>
      </c>
      <c r="E116" s="40">
        <v>3824</v>
      </c>
      <c r="F116" s="39">
        <f>E116</f>
        <v>3824</v>
      </c>
      <c r="G116" s="39">
        <f>F116</f>
        <v>3824</v>
      </c>
      <c r="H116" s="39">
        <f t="shared" ref="H116:I116" si="8">G116</f>
        <v>3824</v>
      </c>
      <c r="I116" s="39">
        <f t="shared" si="8"/>
        <v>3824</v>
      </c>
      <c r="J116" s="114"/>
    </row>
    <row r="117" spans="1:10" outlineLevel="1" x14ac:dyDescent="0.25">
      <c r="A117" s="2"/>
      <c r="B117" s="280" t="s">
        <v>27</v>
      </c>
      <c r="C117" s="281"/>
      <c r="D117" s="170">
        <f>96*1.025</f>
        <v>98.399999999999991</v>
      </c>
      <c r="E117" s="44">
        <f>D117*1.025</f>
        <v>100.85999999999999</v>
      </c>
      <c r="F117" s="43">
        <f t="shared" ref="F117:I117" si="9">E117*1.025</f>
        <v>103.38149999999997</v>
      </c>
      <c r="G117" s="43">
        <f t="shared" si="9"/>
        <v>105.96603749999997</v>
      </c>
      <c r="H117" s="43">
        <f t="shared" si="9"/>
        <v>108.61518843749997</v>
      </c>
      <c r="I117" s="43">
        <f t="shared" si="9"/>
        <v>111.33056814843745</v>
      </c>
      <c r="J117" s="112"/>
    </row>
    <row r="118" spans="1:10" outlineLevel="1" x14ac:dyDescent="0.25">
      <c r="A118" s="2"/>
      <c r="B118" s="280" t="s">
        <v>26</v>
      </c>
      <c r="C118" s="281"/>
      <c r="D118" s="173">
        <f>D116*D117</f>
        <v>375592.8</v>
      </c>
      <c r="E118" s="53">
        <f>E116*E117</f>
        <v>385688.63999999996</v>
      </c>
      <c r="F118" s="53">
        <f t="shared" ref="F118:I118" si="10">F116*F117</f>
        <v>395330.85599999991</v>
      </c>
      <c r="G118" s="53">
        <f t="shared" si="10"/>
        <v>405214.12739999988</v>
      </c>
      <c r="H118" s="53">
        <f t="shared" si="10"/>
        <v>415344.4805849999</v>
      </c>
      <c r="I118" s="53">
        <f t="shared" si="10"/>
        <v>425728.09259962483</v>
      </c>
      <c r="J118" s="107">
        <f t="shared" si="7"/>
        <v>2402898.9965846245</v>
      </c>
    </row>
    <row r="119" spans="1:10" outlineLevel="1" x14ac:dyDescent="0.25">
      <c r="A119" s="2"/>
      <c r="B119" s="280" t="s">
        <v>25</v>
      </c>
      <c r="C119" s="281"/>
      <c r="D119" s="174"/>
      <c r="E119" s="73"/>
      <c r="F119" s="53">
        <f t="shared" ref="F119:G122" si="11">E119*(1+$G$112)</f>
        <v>0</v>
      </c>
      <c r="G119" s="53">
        <f t="shared" si="11"/>
        <v>0</v>
      </c>
      <c r="H119" s="53">
        <f t="shared" ref="H119:H122" si="12">G119*(1+$H$112)</f>
        <v>0</v>
      </c>
      <c r="I119" s="53">
        <f t="shared" ref="I119:I122" si="13">H119*(1+$I$112)</f>
        <v>0</v>
      </c>
      <c r="J119" s="107"/>
    </row>
    <row r="120" spans="1:10" outlineLevel="1" x14ac:dyDescent="0.25">
      <c r="A120" s="2"/>
      <c r="B120" s="280" t="s">
        <v>24</v>
      </c>
      <c r="C120" s="281"/>
      <c r="D120" s="174"/>
      <c r="E120" s="73"/>
      <c r="F120" s="53">
        <f t="shared" si="11"/>
        <v>0</v>
      </c>
      <c r="G120" s="53">
        <f t="shared" si="11"/>
        <v>0</v>
      </c>
      <c r="H120" s="53">
        <f t="shared" si="12"/>
        <v>0</v>
      </c>
      <c r="I120" s="53">
        <f t="shared" si="13"/>
        <v>0</v>
      </c>
      <c r="J120" s="107"/>
    </row>
    <row r="121" spans="1:10" outlineLevel="1" x14ac:dyDescent="0.25">
      <c r="A121" s="2"/>
      <c r="B121" s="267" t="s">
        <v>23</v>
      </c>
      <c r="C121" s="268"/>
      <c r="D121" s="174"/>
      <c r="E121" s="73"/>
      <c r="F121" s="53">
        <f t="shared" si="11"/>
        <v>0</v>
      </c>
      <c r="G121" s="53">
        <f t="shared" si="11"/>
        <v>0</v>
      </c>
      <c r="H121" s="53">
        <f t="shared" si="12"/>
        <v>0</v>
      </c>
      <c r="I121" s="53">
        <f t="shared" si="13"/>
        <v>0</v>
      </c>
      <c r="J121" s="107"/>
    </row>
    <row r="122" spans="1:10" hidden="1" outlineLevel="1" x14ac:dyDescent="0.25">
      <c r="A122" s="2"/>
      <c r="B122" s="267" t="s">
        <v>23</v>
      </c>
      <c r="C122" s="268"/>
      <c r="D122" s="174"/>
      <c r="E122" s="73"/>
      <c r="F122" s="53">
        <f t="shared" si="11"/>
        <v>0</v>
      </c>
      <c r="G122" s="53">
        <f t="shared" si="11"/>
        <v>0</v>
      </c>
      <c r="H122" s="53">
        <f t="shared" si="12"/>
        <v>0</v>
      </c>
      <c r="I122" s="53">
        <f t="shared" si="13"/>
        <v>0</v>
      </c>
      <c r="J122" s="107"/>
    </row>
    <row r="123" spans="1:10" outlineLevel="1" x14ac:dyDescent="0.25">
      <c r="A123" s="2"/>
      <c r="B123" s="280" t="s">
        <v>22</v>
      </c>
      <c r="C123" s="281"/>
      <c r="D123" s="173">
        <f>SUM(D118:D122)</f>
        <v>375592.8</v>
      </c>
      <c r="E123" s="53">
        <f>SUM(E118:E122)</f>
        <v>385688.63999999996</v>
      </c>
      <c r="F123" s="53">
        <f t="shared" ref="F123:H123" si="14">SUM(F118:F122)</f>
        <v>395330.85599999991</v>
      </c>
      <c r="G123" s="53">
        <f t="shared" si="14"/>
        <v>405214.12739999988</v>
      </c>
      <c r="H123" s="53">
        <f t="shared" si="14"/>
        <v>415344.4805849999</v>
      </c>
      <c r="I123" s="53">
        <f>SUM(I118:I122)</f>
        <v>425728.09259962483</v>
      </c>
      <c r="J123" s="107">
        <f t="shared" si="7"/>
        <v>2402898.9965846245</v>
      </c>
    </row>
    <row r="124" spans="1:10" ht="15" customHeight="1" outlineLevel="1" x14ac:dyDescent="0.25">
      <c r="A124" s="2"/>
      <c r="B124" s="267" t="s">
        <v>4</v>
      </c>
      <c r="C124" s="268"/>
      <c r="D124" s="174"/>
      <c r="E124" s="73"/>
      <c r="F124" s="53">
        <f t="shared" ref="F124:G126" si="15">E124*(1+$G$112)</f>
        <v>0</v>
      </c>
      <c r="G124" s="53">
        <f t="shared" si="15"/>
        <v>0</v>
      </c>
      <c r="H124" s="53">
        <f t="shared" ref="H124:H126" si="16">G124*(1+$H$112)</f>
        <v>0</v>
      </c>
      <c r="I124" s="53">
        <f t="shared" ref="I124:I126" si="17">H124*(1+$I$112)</f>
        <v>0</v>
      </c>
      <c r="J124" s="107">
        <f t="shared" si="7"/>
        <v>0</v>
      </c>
    </row>
    <row r="125" spans="1:10" ht="15" hidden="1" customHeight="1" outlineLevel="1" x14ac:dyDescent="0.25">
      <c r="A125" s="2"/>
      <c r="B125" s="267" t="s">
        <v>4</v>
      </c>
      <c r="C125" s="268"/>
      <c r="D125" s="174"/>
      <c r="E125" s="73"/>
      <c r="F125" s="53">
        <f t="shared" si="15"/>
        <v>0</v>
      </c>
      <c r="G125" s="53">
        <f t="shared" si="15"/>
        <v>0</v>
      </c>
      <c r="H125" s="53">
        <f t="shared" si="16"/>
        <v>0</v>
      </c>
      <c r="I125" s="53">
        <f t="shared" si="17"/>
        <v>0</v>
      </c>
      <c r="J125" s="107">
        <f t="shared" si="7"/>
        <v>0</v>
      </c>
    </row>
    <row r="126" spans="1:10" ht="15" hidden="1" customHeight="1" outlineLevel="1" x14ac:dyDescent="0.25">
      <c r="A126" s="2"/>
      <c r="B126" s="288" t="s">
        <v>4</v>
      </c>
      <c r="C126" s="289"/>
      <c r="D126" s="175"/>
      <c r="E126" s="74"/>
      <c r="F126" s="48">
        <f t="shared" si="15"/>
        <v>0</v>
      </c>
      <c r="G126" s="48">
        <f t="shared" si="15"/>
        <v>0</v>
      </c>
      <c r="H126" s="48">
        <f t="shared" si="16"/>
        <v>0</v>
      </c>
      <c r="I126" s="48">
        <f t="shared" si="17"/>
        <v>0</v>
      </c>
      <c r="J126" s="115">
        <f t="shared" si="7"/>
        <v>0</v>
      </c>
    </row>
    <row r="127" spans="1:10" s="4" customFormat="1" outlineLevel="1" x14ac:dyDescent="0.25">
      <c r="A127" s="5"/>
      <c r="B127" s="271" t="s">
        <v>21</v>
      </c>
      <c r="C127" s="272"/>
      <c r="D127" s="176">
        <f t="shared" ref="D127:J127" si="18">D113+D114+D123+D124+D126+D125</f>
        <v>375592.8</v>
      </c>
      <c r="E127" s="75">
        <f t="shared" si="18"/>
        <v>385688.63999999996</v>
      </c>
      <c r="F127" s="75">
        <f t="shared" si="18"/>
        <v>395330.85599999991</v>
      </c>
      <c r="G127" s="75">
        <f t="shared" si="18"/>
        <v>405214.12739999988</v>
      </c>
      <c r="H127" s="75">
        <f t="shared" si="18"/>
        <v>415344.4805849999</v>
      </c>
      <c r="I127" s="75">
        <f t="shared" si="18"/>
        <v>425728.09259962483</v>
      </c>
      <c r="J127" s="116">
        <f t="shared" si="18"/>
        <v>2402898.9965846245</v>
      </c>
    </row>
    <row r="128" spans="1:10" hidden="1" outlineLevel="1" x14ac:dyDescent="0.25">
      <c r="A128" s="2"/>
      <c r="B128" s="110"/>
      <c r="C128" s="6"/>
      <c r="D128" s="6"/>
      <c r="E128" s="6"/>
      <c r="F128" s="6"/>
      <c r="G128" s="6"/>
      <c r="H128" s="6"/>
      <c r="I128" s="6"/>
      <c r="J128" s="79"/>
    </row>
    <row r="129" spans="1:10" hidden="1" x14ac:dyDescent="0.25">
      <c r="A129" s="2"/>
      <c r="B129" s="110"/>
      <c r="C129" s="6"/>
      <c r="D129" s="6"/>
      <c r="E129" s="6"/>
      <c r="F129" s="6"/>
      <c r="G129" s="6"/>
      <c r="H129" s="6"/>
      <c r="I129" s="6"/>
      <c r="J129" s="79"/>
    </row>
    <row r="130" spans="1:10" s="4" customFormat="1" ht="15" hidden="1" customHeight="1" outlineLevel="1" x14ac:dyDescent="0.25">
      <c r="A130" s="5" t="s">
        <v>20</v>
      </c>
      <c r="B130" s="273" t="s">
        <v>19</v>
      </c>
      <c r="C130" s="274"/>
      <c r="D130" s="274"/>
      <c r="E130" s="274"/>
      <c r="F130" s="274"/>
      <c r="G130" s="274"/>
      <c r="H130" s="274"/>
      <c r="I130" s="274"/>
      <c r="J130" s="275"/>
    </row>
    <row r="131" spans="1:10" hidden="1" outlineLevel="1" x14ac:dyDescent="0.25">
      <c r="A131" s="2"/>
      <c r="B131" s="104" t="s">
        <v>18</v>
      </c>
      <c r="C131" s="34"/>
      <c r="D131" s="34"/>
      <c r="E131" s="34"/>
      <c r="F131" s="34"/>
      <c r="G131" s="34"/>
      <c r="H131" s="34"/>
      <c r="I131" s="34"/>
      <c r="J131" s="105"/>
    </row>
    <row r="132" spans="1:10" hidden="1" outlineLevel="1" x14ac:dyDescent="0.25">
      <c r="A132" s="2"/>
      <c r="B132" s="278" t="s">
        <v>17</v>
      </c>
      <c r="C132" s="279"/>
      <c r="D132" s="33" t="s">
        <v>16</v>
      </c>
      <c r="E132" s="32" t="s">
        <v>15</v>
      </c>
      <c r="F132" s="32" t="s">
        <v>14</v>
      </c>
      <c r="G132" s="32" t="s">
        <v>13</v>
      </c>
      <c r="H132" s="32" t="s">
        <v>12</v>
      </c>
      <c r="I132" s="32" t="s">
        <v>11</v>
      </c>
      <c r="J132" s="117" t="s">
        <v>10</v>
      </c>
    </row>
    <row r="133" spans="1:10" hidden="1" outlineLevel="1" x14ac:dyDescent="0.25">
      <c r="A133" s="2"/>
      <c r="B133" s="284" t="s">
        <v>9</v>
      </c>
      <c r="C133" s="285"/>
      <c r="D133" s="30"/>
      <c r="E133" s="30"/>
      <c r="F133" s="30"/>
      <c r="G133" s="30"/>
      <c r="H133" s="30"/>
      <c r="I133" s="30"/>
      <c r="J133" s="118">
        <f t="shared" ref="J133:J138" si="19">SUM(D133:I133)</f>
        <v>0</v>
      </c>
    </row>
    <row r="134" spans="1:10" hidden="1" outlineLevel="1" x14ac:dyDescent="0.25">
      <c r="A134" s="2"/>
      <c r="B134" s="284" t="s">
        <v>8</v>
      </c>
      <c r="C134" s="285"/>
      <c r="D134" s="30"/>
      <c r="E134" s="30"/>
      <c r="F134" s="30"/>
      <c r="G134" s="30"/>
      <c r="H134" s="30"/>
      <c r="I134" s="30"/>
      <c r="J134" s="118">
        <f t="shared" si="19"/>
        <v>0</v>
      </c>
    </row>
    <row r="135" spans="1:10" hidden="1" outlineLevel="1" x14ac:dyDescent="0.25">
      <c r="A135" s="2"/>
      <c r="B135" s="284" t="s">
        <v>7</v>
      </c>
      <c r="C135" s="285"/>
      <c r="D135" s="30"/>
      <c r="E135" s="30"/>
      <c r="F135" s="30"/>
      <c r="G135" s="30"/>
      <c r="H135" s="30"/>
      <c r="I135" s="30"/>
      <c r="J135" s="118">
        <f t="shared" si="19"/>
        <v>0</v>
      </c>
    </row>
    <row r="136" spans="1:10" hidden="1" outlineLevel="1" x14ac:dyDescent="0.25">
      <c r="A136" s="2"/>
      <c r="B136" s="284" t="s">
        <v>6</v>
      </c>
      <c r="C136" s="285"/>
      <c r="D136" s="30"/>
      <c r="E136" s="30"/>
      <c r="F136" s="30"/>
      <c r="G136" s="30"/>
      <c r="H136" s="30"/>
      <c r="I136" s="30"/>
      <c r="J136" s="118">
        <f t="shared" si="19"/>
        <v>0</v>
      </c>
    </row>
    <row r="137" spans="1:10" hidden="1" outlineLevel="1" x14ac:dyDescent="0.25">
      <c r="A137" s="2"/>
      <c r="B137" s="284" t="s">
        <v>5</v>
      </c>
      <c r="C137" s="285"/>
      <c r="D137" s="30"/>
      <c r="E137" s="30"/>
      <c r="F137" s="30"/>
      <c r="G137" s="30"/>
      <c r="H137" s="30"/>
      <c r="I137" s="30"/>
      <c r="J137" s="118">
        <f t="shared" si="19"/>
        <v>0</v>
      </c>
    </row>
    <row r="138" spans="1:10" hidden="1" outlineLevel="1" x14ac:dyDescent="0.25">
      <c r="A138" s="2"/>
      <c r="B138" s="267" t="s">
        <v>4</v>
      </c>
      <c r="C138" s="268"/>
      <c r="D138" s="30"/>
      <c r="E138" s="30"/>
      <c r="F138" s="30"/>
      <c r="G138" s="30"/>
      <c r="H138" s="30"/>
      <c r="I138" s="30"/>
      <c r="J138" s="118">
        <f t="shared" si="19"/>
        <v>0</v>
      </c>
    </row>
    <row r="139" spans="1:10" s="4" customFormat="1" ht="15.75" hidden="1" outlineLevel="1" thickBot="1" x14ac:dyDescent="0.3">
      <c r="A139" s="5"/>
      <c r="B139" s="286" t="s">
        <v>3</v>
      </c>
      <c r="C139" s="287"/>
      <c r="D139" s="29">
        <f>SUM(D133:D138)</f>
        <v>0</v>
      </c>
      <c r="E139" s="29">
        <f t="shared" ref="E139:J139" si="20">SUM(E133:E138)</f>
        <v>0</v>
      </c>
      <c r="F139" s="29">
        <f t="shared" si="20"/>
        <v>0</v>
      </c>
      <c r="G139" s="29">
        <f t="shared" si="20"/>
        <v>0</v>
      </c>
      <c r="H139" s="29">
        <f t="shared" si="20"/>
        <v>0</v>
      </c>
      <c r="I139" s="29">
        <f t="shared" si="20"/>
        <v>0</v>
      </c>
      <c r="J139" s="119">
        <f t="shared" si="20"/>
        <v>0</v>
      </c>
    </row>
    <row r="140" spans="1:10" hidden="1" outlineLevel="1" x14ac:dyDescent="0.25">
      <c r="A140" s="2"/>
      <c r="B140" s="110"/>
      <c r="C140" s="6"/>
      <c r="D140" s="6"/>
      <c r="E140" s="6"/>
      <c r="F140" s="6"/>
      <c r="G140" s="6"/>
      <c r="H140" s="6"/>
      <c r="I140" s="6"/>
      <c r="J140" s="79"/>
    </row>
    <row r="141" spans="1:10" hidden="1" collapsed="1" x14ac:dyDescent="0.25">
      <c r="A141" s="2"/>
      <c r="B141" s="110"/>
      <c r="C141" s="6"/>
      <c r="D141" s="6"/>
      <c r="E141" s="6"/>
      <c r="F141" s="6"/>
      <c r="G141" s="6"/>
      <c r="H141" s="6"/>
      <c r="I141" s="6"/>
      <c r="J141" s="79"/>
    </row>
    <row r="142" spans="1:10" hidden="1" x14ac:dyDescent="0.25">
      <c r="A142" s="2"/>
      <c r="B142" s="120" t="s">
        <v>2</v>
      </c>
      <c r="C142" s="6"/>
      <c r="D142" s="6"/>
      <c r="E142" s="6"/>
      <c r="F142" s="6"/>
      <c r="G142" s="6"/>
      <c r="H142" s="6"/>
      <c r="I142" s="6"/>
      <c r="J142" s="79"/>
    </row>
    <row r="143" spans="1:10" hidden="1" x14ac:dyDescent="0.25">
      <c r="A143" s="2"/>
      <c r="B143" s="83"/>
      <c r="C143" s="6"/>
      <c r="D143" s="6"/>
      <c r="E143" s="6"/>
      <c r="F143" s="6"/>
      <c r="G143" s="6"/>
      <c r="H143" s="6"/>
      <c r="I143" s="6"/>
      <c r="J143" s="79"/>
    </row>
    <row r="144" spans="1:10" s="4" customFormat="1" x14ac:dyDescent="0.25">
      <c r="A144" s="5" t="s">
        <v>1</v>
      </c>
      <c r="B144" s="121" t="s">
        <v>0</v>
      </c>
      <c r="C144" s="28"/>
      <c r="D144" s="28"/>
      <c r="E144" s="28"/>
      <c r="F144" s="28"/>
      <c r="G144" s="28"/>
      <c r="H144" s="28"/>
      <c r="I144" s="28"/>
      <c r="J144" s="122"/>
    </row>
    <row r="145" spans="1:10" s="26" customFormat="1" ht="16.5" customHeight="1" x14ac:dyDescent="0.25">
      <c r="A145" s="27"/>
      <c r="B145" s="123" t="s">
        <v>271</v>
      </c>
      <c r="C145" s="24" t="s">
        <v>285</v>
      </c>
      <c r="D145" s="25">
        <v>253</v>
      </c>
      <c r="E145" s="25">
        <v>253</v>
      </c>
      <c r="F145" s="24"/>
      <c r="G145" s="24"/>
      <c r="H145" s="24"/>
      <c r="I145" s="24"/>
      <c r="J145" s="124"/>
    </row>
    <row r="146" spans="1:10" ht="16.5" customHeight="1" x14ac:dyDescent="0.25">
      <c r="A146" s="2"/>
      <c r="B146" s="123"/>
      <c r="C146" s="24" t="s">
        <v>274</v>
      </c>
      <c r="D146" s="25">
        <v>53</v>
      </c>
      <c r="E146" s="25">
        <v>53</v>
      </c>
      <c r="F146" s="6"/>
      <c r="G146" s="6"/>
      <c r="H146" s="6"/>
      <c r="I146" s="6"/>
      <c r="J146" s="125"/>
    </row>
    <row r="147" spans="1:10" ht="16.5" customHeight="1" x14ac:dyDescent="0.25">
      <c r="A147" s="2"/>
      <c r="B147" s="123"/>
      <c r="C147" s="24" t="s">
        <v>286</v>
      </c>
      <c r="D147" s="23">
        <v>59</v>
      </c>
      <c r="E147" s="23">
        <v>59</v>
      </c>
      <c r="F147" s="6"/>
      <c r="G147" s="6"/>
      <c r="H147" s="6"/>
      <c r="I147" s="6"/>
      <c r="J147" s="125"/>
    </row>
    <row r="148" spans="1:10" ht="16.5" customHeight="1" thickBot="1" x14ac:dyDescent="0.3">
      <c r="A148" s="2"/>
      <c r="B148" s="126"/>
      <c r="C148" s="127" t="s">
        <v>10</v>
      </c>
      <c r="D148" s="128">
        <f>SUM(D145:D147)</f>
        <v>365</v>
      </c>
      <c r="E148" s="128">
        <f>SUM(E145:E147)</f>
        <v>365</v>
      </c>
      <c r="F148" s="129"/>
      <c r="G148" s="127"/>
      <c r="H148" s="127"/>
      <c r="I148" s="127"/>
      <c r="J148" s="130"/>
    </row>
    <row r="149" spans="1:10" x14ac:dyDescent="0.25">
      <c r="A149" s="2"/>
      <c r="B149" s="2"/>
      <c r="C149" s="2"/>
      <c r="D149" s="2"/>
      <c r="E149" s="2"/>
      <c r="F149" s="2"/>
      <c r="G149" s="2"/>
      <c r="H149" s="2"/>
      <c r="I149" s="2"/>
      <c r="J149" s="2"/>
    </row>
    <row r="150" spans="1:10" x14ac:dyDescent="0.25">
      <c r="A150" s="3"/>
      <c r="B150" s="2"/>
      <c r="C150" s="2"/>
      <c r="D150" s="2"/>
      <c r="E150" s="2"/>
      <c r="F150" s="2"/>
      <c r="G150" s="2"/>
      <c r="H150" s="2"/>
      <c r="I150" s="2"/>
      <c r="J150" s="2"/>
    </row>
    <row r="151" spans="1:10" x14ac:dyDescent="0.25">
      <c r="B151" s="2"/>
      <c r="C151" s="2"/>
      <c r="D151" s="2"/>
      <c r="E151" s="2"/>
      <c r="F151" s="2"/>
      <c r="G151" s="2"/>
      <c r="H151" s="2"/>
      <c r="I151" s="2"/>
      <c r="J151" s="2"/>
    </row>
    <row r="152" spans="1:10" x14ac:dyDescent="0.25">
      <c r="B152" s="2"/>
      <c r="C152" s="2"/>
      <c r="D152" s="2"/>
      <c r="E152" s="2"/>
      <c r="F152" s="2"/>
      <c r="G152" s="2"/>
      <c r="H152" s="2"/>
      <c r="I152" s="2"/>
      <c r="J152" s="2"/>
    </row>
    <row r="153" spans="1:10" x14ac:dyDescent="0.25">
      <c r="B153" s="2"/>
      <c r="C153" s="2"/>
      <c r="D153" s="2"/>
      <c r="E153" s="2"/>
      <c r="F153" s="2"/>
      <c r="G153" s="2"/>
      <c r="H153" s="2"/>
      <c r="I153" s="2"/>
      <c r="J153" s="2"/>
    </row>
    <row r="154" spans="1:10" x14ac:dyDescent="0.25">
      <c r="B154" s="22"/>
      <c r="C154" s="22"/>
      <c r="D154" s="22"/>
      <c r="E154" s="22"/>
      <c r="F154" s="22"/>
      <c r="G154" s="22"/>
      <c r="H154" s="22"/>
      <c r="I154" s="22"/>
      <c r="J154" s="22"/>
    </row>
    <row r="155" spans="1:10" x14ac:dyDescent="0.25">
      <c r="B155" s="22"/>
      <c r="C155" s="22"/>
      <c r="D155" s="22"/>
      <c r="E155" s="22"/>
      <c r="F155" s="22"/>
      <c r="G155" s="22"/>
      <c r="H155" s="22"/>
      <c r="I155" s="22"/>
      <c r="J155" s="22"/>
    </row>
    <row r="156" spans="1:10" x14ac:dyDescent="0.25">
      <c r="B156" s="22"/>
      <c r="C156" s="22"/>
      <c r="D156" s="22"/>
      <c r="E156" s="22"/>
      <c r="F156" s="22"/>
      <c r="G156" s="22"/>
      <c r="H156" s="22"/>
      <c r="I156" s="22"/>
      <c r="J156" s="22"/>
    </row>
    <row r="157" spans="1:10" x14ac:dyDescent="0.25">
      <c r="B157" s="22"/>
      <c r="C157" s="22"/>
      <c r="D157" s="22"/>
      <c r="E157" s="22"/>
      <c r="F157" s="22"/>
      <c r="G157" s="22"/>
      <c r="H157" s="22"/>
      <c r="I157" s="22"/>
      <c r="J157" s="22"/>
    </row>
    <row r="158" spans="1:10" x14ac:dyDescent="0.25">
      <c r="B158" s="22"/>
      <c r="C158" s="22"/>
      <c r="D158" s="22"/>
      <c r="E158" s="22"/>
      <c r="F158" s="22"/>
      <c r="G158" s="22"/>
      <c r="H158" s="22"/>
      <c r="I158" s="22"/>
      <c r="J158" s="22"/>
    </row>
    <row r="159" spans="1:10" x14ac:dyDescent="0.25">
      <c r="B159" s="22"/>
      <c r="C159" s="22"/>
      <c r="D159" s="22"/>
      <c r="E159" s="22"/>
      <c r="F159" s="22"/>
      <c r="G159" s="22"/>
      <c r="H159" s="22"/>
      <c r="I159" s="22"/>
      <c r="J159" s="22"/>
    </row>
    <row r="160" spans="1:10" x14ac:dyDescent="0.25">
      <c r="B160" s="22"/>
      <c r="C160" s="22"/>
      <c r="D160" s="22"/>
      <c r="E160" s="22"/>
      <c r="F160" s="22"/>
      <c r="G160" s="22"/>
      <c r="H160" s="22"/>
      <c r="I160" s="22"/>
      <c r="J160" s="22"/>
    </row>
    <row r="161" spans="2:10" x14ac:dyDescent="0.25">
      <c r="B161" s="22"/>
      <c r="C161" s="22"/>
      <c r="D161" s="22"/>
      <c r="E161" s="22"/>
      <c r="F161" s="22"/>
      <c r="G161" s="22"/>
      <c r="H161" s="22"/>
      <c r="I161" s="22"/>
      <c r="J161" s="22"/>
    </row>
    <row r="162" spans="2:10" x14ac:dyDescent="0.25">
      <c r="B162" s="22"/>
      <c r="C162" s="22"/>
      <c r="D162" s="22"/>
      <c r="E162" s="22"/>
      <c r="F162" s="22"/>
      <c r="G162" s="22"/>
      <c r="H162" s="22"/>
      <c r="I162" s="22"/>
      <c r="J162" s="22"/>
    </row>
    <row r="163" spans="2:10" x14ac:dyDescent="0.25">
      <c r="B163" s="22"/>
      <c r="C163" s="22"/>
      <c r="D163" s="22"/>
      <c r="E163" s="22"/>
      <c r="F163" s="22"/>
      <c r="G163" s="22"/>
      <c r="H163" s="22"/>
      <c r="I163" s="22"/>
      <c r="J163" s="22"/>
    </row>
    <row r="164" spans="2:10" x14ac:dyDescent="0.25">
      <c r="B164" s="22"/>
      <c r="C164" s="22"/>
      <c r="D164" s="22"/>
      <c r="E164" s="22"/>
      <c r="F164" s="22"/>
      <c r="G164" s="22"/>
      <c r="H164" s="22"/>
      <c r="I164" s="22"/>
      <c r="J164" s="22"/>
    </row>
    <row r="165" spans="2:10" x14ac:dyDescent="0.25">
      <c r="B165" s="22"/>
      <c r="C165" s="22"/>
      <c r="D165" s="22"/>
      <c r="E165" s="22"/>
      <c r="F165" s="22"/>
      <c r="G165" s="22"/>
      <c r="H165" s="22"/>
      <c r="I165" s="22"/>
      <c r="J165" s="22"/>
    </row>
    <row r="166" spans="2:10" x14ac:dyDescent="0.25">
      <c r="B166" s="22"/>
      <c r="C166" s="22"/>
      <c r="D166" s="22"/>
      <c r="E166" s="22"/>
      <c r="F166" s="22"/>
      <c r="G166" s="22"/>
      <c r="H166" s="22"/>
      <c r="I166" s="22"/>
      <c r="J166" s="22"/>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9" name="Range7"/>
    <protectedRange sqref="D133:I138" name="Range5"/>
    <protectedRange sqref="D113:I114" name="Range1"/>
    <protectedRange sqref="D116:E117" name="Range2"/>
    <protectedRange sqref="D119:E120" name="Range3"/>
    <protectedRange sqref="B121:E122" name="Range4"/>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 sqref="B145:J145" name="Range6_1"/>
  </protectedRanges>
  <mergeCells count="116">
    <mergeCell ref="B11:C12"/>
    <mergeCell ref="D11:E12"/>
    <mergeCell ref="F11:H11"/>
    <mergeCell ref="F12:H12"/>
    <mergeCell ref="D4:H4"/>
    <mergeCell ref="B8:J8"/>
    <mergeCell ref="B10:C10"/>
    <mergeCell ref="D10:E10"/>
    <mergeCell ref="F10:H10"/>
    <mergeCell ref="I10:J10"/>
    <mergeCell ref="I2:J4"/>
    <mergeCell ref="B1:C1"/>
    <mergeCell ref="D1:H1"/>
    <mergeCell ref="B2:C2"/>
    <mergeCell ref="D2:H2"/>
    <mergeCell ref="D3:H3"/>
    <mergeCell ref="B17:J17"/>
    <mergeCell ref="B22:C22"/>
    <mergeCell ref="D22:F22"/>
    <mergeCell ref="G22:J22"/>
    <mergeCell ref="B29:D29"/>
    <mergeCell ref="B36:G36"/>
    <mergeCell ref="I13:J13"/>
    <mergeCell ref="B14:C15"/>
    <mergeCell ref="D14:E15"/>
    <mergeCell ref="F14:H15"/>
    <mergeCell ref="B16:C16"/>
    <mergeCell ref="D16:J16"/>
    <mergeCell ref="B13:C13"/>
    <mergeCell ref="D13:E13"/>
    <mergeCell ref="F13:H13"/>
    <mergeCell ref="B45:J45"/>
    <mergeCell ref="B47:J47"/>
    <mergeCell ref="B48:C48"/>
    <mergeCell ref="D48:J48"/>
    <mergeCell ref="B49:C49"/>
    <mergeCell ref="D49:J49"/>
    <mergeCell ref="B37:J37"/>
    <mergeCell ref="B38:J38"/>
    <mergeCell ref="B40:J40"/>
    <mergeCell ref="B42:J42"/>
    <mergeCell ref="B43:J43"/>
    <mergeCell ref="B44:J44"/>
    <mergeCell ref="B65:J65"/>
    <mergeCell ref="C66:E66"/>
    <mergeCell ref="F66:J66"/>
    <mergeCell ref="C67:E67"/>
    <mergeCell ref="F67:J67"/>
    <mergeCell ref="C68:E68"/>
    <mergeCell ref="F68:J68"/>
    <mergeCell ref="B50:C50"/>
    <mergeCell ref="D50:J50"/>
    <mergeCell ref="B57:J57"/>
    <mergeCell ref="B58:J58"/>
    <mergeCell ref="B62:J62"/>
    <mergeCell ref="B63:J63"/>
    <mergeCell ref="C72:E72"/>
    <mergeCell ref="F72:J72"/>
    <mergeCell ref="B74:J74"/>
    <mergeCell ref="B75:J75"/>
    <mergeCell ref="B78:J78"/>
    <mergeCell ref="B79:J79"/>
    <mergeCell ref="C69:E69"/>
    <mergeCell ref="F69:J69"/>
    <mergeCell ref="C70:E70"/>
    <mergeCell ref="F70:J70"/>
    <mergeCell ref="C71:E71"/>
    <mergeCell ref="F71:J71"/>
    <mergeCell ref="B93:C93"/>
    <mergeCell ref="B94:C94"/>
    <mergeCell ref="B95:C95"/>
    <mergeCell ref="B96:C96"/>
    <mergeCell ref="B97:C97"/>
    <mergeCell ref="B98:C98"/>
    <mergeCell ref="B83:J83"/>
    <mergeCell ref="B84:J84"/>
    <mergeCell ref="B88:J88"/>
    <mergeCell ref="B89:J89"/>
    <mergeCell ref="B91:C91"/>
    <mergeCell ref="B92:C92"/>
    <mergeCell ref="B106:G106"/>
    <mergeCell ref="B108:J108"/>
    <mergeCell ref="B109:J109"/>
    <mergeCell ref="B111:C111"/>
    <mergeCell ref="B112:C112"/>
    <mergeCell ref="B113:C113"/>
    <mergeCell ref="B99:C99"/>
    <mergeCell ref="B100:C100"/>
    <mergeCell ref="B101:C101"/>
    <mergeCell ref="B102:C102"/>
    <mergeCell ref="B104:J104"/>
    <mergeCell ref="B105:G105"/>
    <mergeCell ref="H105:I105"/>
    <mergeCell ref="B120:C120"/>
    <mergeCell ref="B121:C121"/>
    <mergeCell ref="B122:C122"/>
    <mergeCell ref="B123:C123"/>
    <mergeCell ref="B124:C124"/>
    <mergeCell ref="B125:C125"/>
    <mergeCell ref="B114:C114"/>
    <mergeCell ref="B115:C115"/>
    <mergeCell ref="B116:C116"/>
    <mergeCell ref="B117:C117"/>
    <mergeCell ref="B118:C118"/>
    <mergeCell ref="B119:C119"/>
    <mergeCell ref="B135:C135"/>
    <mergeCell ref="B136:C136"/>
    <mergeCell ref="B137:C137"/>
    <mergeCell ref="B138:C138"/>
    <mergeCell ref="B139:C139"/>
    <mergeCell ref="B126:C126"/>
    <mergeCell ref="B127:C127"/>
    <mergeCell ref="B130:J130"/>
    <mergeCell ref="B132:C132"/>
    <mergeCell ref="B133:C133"/>
    <mergeCell ref="B134:C134"/>
  </mergeCells>
  <dataValidations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58" orientation="portrait" r:id="rId1"/>
  <headerFooter>
    <oddHeader>&amp;L&amp;"-,Regular"&amp;11&amp;K000000FY 2019 Durham Workplan&amp;"-,Italic"&amp;10&amp;K00-046
&amp;R&amp;"-,Regular"&amp;A</oddHeader>
    <oddFooter>&amp;C&amp;"-,Regular"Transit Services - GoDurham &amp;P&amp;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6</xdr:col>
                    <xdr:colOff>1076325</xdr:colOff>
                    <xdr:row>34</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6146" r:id="rId5" name="Check Box 2">
              <controlPr defaultSize="0" autoFill="0" autoLine="0" autoPict="0">
                <anchor moveWithCells="1">
                  <from>
                    <xdr:col>5</xdr:col>
                    <xdr:colOff>495300</xdr:colOff>
                    <xdr:row>34</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6147" r:id="rId6" name="Check Box 3">
              <controlPr defaultSize="0" autoFill="0" autoLine="0" autoPict="0">
                <anchor moveWithCells="1">
                  <from>
                    <xdr:col>4</xdr:col>
                    <xdr:colOff>314325</xdr:colOff>
                    <xdr:row>22</xdr:row>
                    <xdr:rowOff>9525</xdr:rowOff>
                  </from>
                  <to>
                    <xdr:col>5</xdr:col>
                    <xdr:colOff>1019175</xdr:colOff>
                    <xdr:row>33</xdr:row>
                    <xdr:rowOff>190500</xdr:rowOff>
                  </to>
                </anchor>
              </controlPr>
            </control>
          </mc:Choice>
        </mc:AlternateContent>
        <mc:AlternateContent xmlns:mc="http://schemas.openxmlformats.org/markup-compatibility/2006">
          <mc:Choice Requires="x14">
            <control shapeId="6148" r:id="rId7" name="Check Box 4">
              <controlPr defaultSize="0" autoFill="0" autoLine="0" autoPict="0">
                <anchor moveWithCells="1">
                  <from>
                    <xdr:col>5</xdr:col>
                    <xdr:colOff>1209675</xdr:colOff>
                    <xdr:row>22</xdr:row>
                    <xdr:rowOff>9525</xdr:rowOff>
                  </from>
                  <to>
                    <xdr:col>7</xdr:col>
                    <xdr:colOff>571500</xdr:colOff>
                    <xdr:row>33</xdr:row>
                    <xdr:rowOff>190500</xdr:rowOff>
                  </to>
                </anchor>
              </controlPr>
            </control>
          </mc:Choice>
        </mc:AlternateContent>
        <mc:AlternateContent xmlns:mc="http://schemas.openxmlformats.org/markup-compatibility/2006">
          <mc:Choice Requires="x14">
            <control shapeId="6149" r:id="rId8" name="Check Box 5">
              <controlPr defaultSize="0" autoFill="0" autoLine="0" autoPict="0">
                <anchor moveWithCells="1">
                  <from>
                    <xdr:col>7</xdr:col>
                    <xdr:colOff>781050</xdr:colOff>
                    <xdr:row>22</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6150" r:id="rId9" name="Check Box 6">
              <controlPr defaultSize="0" autoFill="0" autoLine="0" autoPict="0">
                <anchor moveWithCells="1">
                  <from>
                    <xdr:col>2</xdr:col>
                    <xdr:colOff>1009650</xdr:colOff>
                    <xdr:row>16</xdr:row>
                    <xdr:rowOff>219075</xdr:rowOff>
                  </from>
                  <to>
                    <xdr:col>3</xdr:col>
                    <xdr:colOff>781050</xdr:colOff>
                    <xdr:row>16</xdr:row>
                    <xdr:rowOff>219075</xdr:rowOff>
                  </to>
                </anchor>
              </controlPr>
            </control>
          </mc:Choice>
        </mc:AlternateContent>
        <mc:AlternateContent xmlns:mc="http://schemas.openxmlformats.org/markup-compatibility/2006">
          <mc:Choice Requires="x14">
            <control shapeId="6151" r:id="rId10" name="Check Box 7">
              <controlPr defaultSize="0" autoFill="0" autoLine="0" autoPict="0">
                <anchor moveWithCells="1">
                  <from>
                    <xdr:col>2</xdr:col>
                    <xdr:colOff>1009650</xdr:colOff>
                    <xdr:row>16</xdr:row>
                    <xdr:rowOff>219075</xdr:rowOff>
                  </from>
                  <to>
                    <xdr:col>3</xdr:col>
                    <xdr:colOff>771525</xdr:colOff>
                    <xdr:row>16</xdr:row>
                    <xdr:rowOff>219075</xdr:rowOff>
                  </to>
                </anchor>
              </controlPr>
            </control>
          </mc:Choice>
        </mc:AlternateContent>
        <mc:AlternateContent xmlns:mc="http://schemas.openxmlformats.org/markup-compatibility/2006">
          <mc:Choice Requires="x14">
            <control shapeId="6152" r:id="rId11" name="Check Box 8">
              <controlPr defaultSize="0" autoFill="0" autoLine="0" autoPict="0">
                <anchor moveWithCells="1">
                  <from>
                    <xdr:col>2</xdr:col>
                    <xdr:colOff>1009650</xdr:colOff>
                    <xdr:row>16</xdr:row>
                    <xdr:rowOff>219075</xdr:rowOff>
                  </from>
                  <to>
                    <xdr:col>3</xdr:col>
                    <xdr:colOff>781050</xdr:colOff>
                    <xdr:row>16</xdr:row>
                    <xdr:rowOff>219075</xdr:rowOff>
                  </to>
                </anchor>
              </controlPr>
            </control>
          </mc:Choice>
        </mc:AlternateContent>
        <mc:AlternateContent xmlns:mc="http://schemas.openxmlformats.org/markup-compatibility/2006">
          <mc:Choice Requires="x14">
            <control shapeId="6153" r:id="rId12" name="Check Box 9">
              <controlPr defaultSize="0" autoFill="0" autoLine="0" autoPict="0">
                <anchor moveWithCells="1">
                  <from>
                    <xdr:col>3</xdr:col>
                    <xdr:colOff>857250</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6154" r:id="rId13" name="Check Box 10">
              <controlPr defaultSize="0" autoFill="0" autoLine="0" autoPict="0">
                <anchor moveWithCells="1">
                  <from>
                    <xdr:col>5</xdr:col>
                    <xdr:colOff>19050</xdr:colOff>
                    <xdr:row>16</xdr:row>
                    <xdr:rowOff>219075</xdr:rowOff>
                  </from>
                  <to>
                    <xdr:col>5</xdr:col>
                    <xdr:colOff>990600</xdr:colOff>
                    <xdr:row>16</xdr:row>
                    <xdr:rowOff>219075</xdr:rowOff>
                  </to>
                </anchor>
              </controlPr>
            </control>
          </mc:Choice>
        </mc:AlternateContent>
        <mc:AlternateContent xmlns:mc="http://schemas.openxmlformats.org/markup-compatibility/2006">
          <mc:Choice Requires="x14">
            <control shapeId="6155" r:id="rId14" name="Check Box 11">
              <controlPr defaultSize="0" autoFill="0" autoLine="0" autoPict="0">
                <anchor moveWithCells="1">
                  <from>
                    <xdr:col>2</xdr:col>
                    <xdr:colOff>1009650</xdr:colOff>
                    <xdr:row>16</xdr:row>
                    <xdr:rowOff>219075</xdr:rowOff>
                  </from>
                  <to>
                    <xdr:col>3</xdr:col>
                    <xdr:colOff>781050</xdr:colOff>
                    <xdr:row>16</xdr:row>
                    <xdr:rowOff>219075</xdr:rowOff>
                  </to>
                </anchor>
              </controlPr>
            </control>
          </mc:Choice>
        </mc:AlternateContent>
        <mc:AlternateContent xmlns:mc="http://schemas.openxmlformats.org/markup-compatibility/2006">
          <mc:Choice Requires="x14">
            <control shapeId="6156" r:id="rId15" name="Check Box 12">
              <controlPr defaultSize="0" autoFill="0" autoLine="0" autoPict="0">
                <anchor moveWithCells="1">
                  <from>
                    <xdr:col>5</xdr:col>
                    <xdr:colOff>28575</xdr:colOff>
                    <xdr:row>16</xdr:row>
                    <xdr:rowOff>219075</xdr:rowOff>
                  </from>
                  <to>
                    <xdr:col>5</xdr:col>
                    <xdr:colOff>990600</xdr:colOff>
                    <xdr:row>16</xdr:row>
                    <xdr:rowOff>219075</xdr:rowOff>
                  </to>
                </anchor>
              </controlPr>
            </control>
          </mc:Choice>
        </mc:AlternateContent>
        <mc:AlternateContent xmlns:mc="http://schemas.openxmlformats.org/markup-compatibility/2006">
          <mc:Choice Requires="x14">
            <control shapeId="6157" r:id="rId16" name="Check Box 13">
              <controlPr defaultSize="0" autoFill="0" autoLine="0" autoPict="0">
                <anchor moveWithCells="1">
                  <from>
                    <xdr:col>5</xdr:col>
                    <xdr:colOff>19050</xdr:colOff>
                    <xdr:row>16</xdr:row>
                    <xdr:rowOff>219075</xdr:rowOff>
                  </from>
                  <to>
                    <xdr:col>5</xdr:col>
                    <xdr:colOff>981075</xdr:colOff>
                    <xdr:row>16</xdr:row>
                    <xdr:rowOff>219075</xdr:rowOff>
                  </to>
                </anchor>
              </controlPr>
            </control>
          </mc:Choice>
        </mc:AlternateContent>
        <mc:AlternateContent xmlns:mc="http://schemas.openxmlformats.org/markup-compatibility/2006">
          <mc:Choice Requires="x14">
            <control shapeId="6158" r:id="rId17" name="Check Box 14">
              <controlPr defaultSize="0" autoFill="0" autoLine="0" autoPict="0">
                <anchor moveWithCells="1">
                  <from>
                    <xdr:col>3</xdr:col>
                    <xdr:colOff>866775</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6159" r:id="rId18" name="Check Box 15">
              <controlPr defaultSize="0" autoFill="0" autoLine="0" autoPict="0">
                <anchor moveWithCells="1">
                  <from>
                    <xdr:col>3</xdr:col>
                    <xdr:colOff>866775</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6160" r:id="rId19" name="Check Box 16">
              <controlPr defaultSize="0" autoFill="0" autoLine="0" autoPict="0">
                <anchor moveWithCells="1">
                  <from>
                    <xdr:col>3</xdr:col>
                    <xdr:colOff>857250</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6161"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6162"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6163" r:id="rId22" name="Check Box 19">
              <controlPr defaultSize="0" autoFill="0" autoLine="0" autoPict="0">
                <anchor moveWithCells="1">
                  <from>
                    <xdr:col>7</xdr:col>
                    <xdr:colOff>1276350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6164" r:id="rId23" name="Check Box 20">
              <controlPr defaultSize="0" autoFill="0" autoLine="0" autoPict="0">
                <anchor moveWithCells="1">
                  <from>
                    <xdr:col>6</xdr:col>
                    <xdr:colOff>762000</xdr:colOff>
                    <xdr:row>103</xdr:row>
                    <xdr:rowOff>9525</xdr:rowOff>
                  </from>
                  <to>
                    <xdr:col>7</xdr:col>
                    <xdr:colOff>990600</xdr:colOff>
                    <xdr:row>103</xdr:row>
                    <xdr:rowOff>209550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6"/>
  <sheetViews>
    <sheetView topLeftCell="B1" zoomScale="85" zoomScaleNormal="85" zoomScaleSheetLayoutView="90" workbookViewId="0">
      <selection activeCell="J11" sqref="J11"/>
    </sheetView>
  </sheetViews>
  <sheetFormatPr defaultColWidth="8.625" defaultRowHeight="15" outlineLevelRow="1" outlineLevelCol="1" x14ac:dyDescent="0.25"/>
  <cols>
    <col min="1" max="1" width="7.875" style="1" hidden="1" customWidth="1"/>
    <col min="2" max="3" width="15.625" style="1" customWidth="1"/>
    <col min="4" max="9" width="17.625" style="1" customWidth="1"/>
    <col min="10" max="10" width="21.125" style="1" customWidth="1"/>
    <col min="11" max="11" width="3.875" style="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x14ac:dyDescent="0.3">
      <c r="A1" s="3"/>
      <c r="B1" s="327" t="s">
        <v>288</v>
      </c>
      <c r="C1" s="328"/>
      <c r="D1" s="332" t="s">
        <v>205</v>
      </c>
      <c r="E1" s="333"/>
      <c r="F1" s="333"/>
      <c r="G1" s="333"/>
      <c r="H1" s="334"/>
      <c r="I1" s="158" t="s">
        <v>204</v>
      </c>
      <c r="J1" s="76">
        <v>43282</v>
      </c>
      <c r="W1" s="1" t="s">
        <v>203</v>
      </c>
    </row>
    <row r="2" spans="1:29" ht="18.75" customHeight="1" x14ac:dyDescent="0.3">
      <c r="A2" s="3"/>
      <c r="B2" s="326" t="str">
        <f>CONCATENATE(C3,C4,"_",C5,C6)</f>
        <v>18DCI_TS6</v>
      </c>
      <c r="C2" s="196"/>
      <c r="D2" s="329" t="s">
        <v>281</v>
      </c>
      <c r="E2" s="330"/>
      <c r="F2" s="330"/>
      <c r="G2" s="330"/>
      <c r="H2" s="331"/>
      <c r="I2" s="290" t="s">
        <v>197</v>
      </c>
      <c r="J2" s="291"/>
      <c r="W2" s="1" t="s">
        <v>202</v>
      </c>
      <c r="X2" s="56" t="s">
        <v>201</v>
      </c>
      <c r="Y2" s="1" t="s">
        <v>200</v>
      </c>
      <c r="Z2" s="1" t="s">
        <v>199</v>
      </c>
      <c r="AA2" s="1" t="s">
        <v>198</v>
      </c>
      <c r="AC2" s="1" t="s">
        <v>197</v>
      </c>
    </row>
    <row r="3" spans="1:29" ht="17.25" customHeight="1" x14ac:dyDescent="0.3">
      <c r="A3" s="3"/>
      <c r="B3" s="77" t="s">
        <v>196</v>
      </c>
      <c r="C3" s="67">
        <v>18</v>
      </c>
      <c r="D3" s="329" t="s">
        <v>271</v>
      </c>
      <c r="E3" s="330"/>
      <c r="F3" s="330"/>
      <c r="G3" s="330"/>
      <c r="H3" s="331"/>
      <c r="I3" s="211"/>
      <c r="J3" s="292"/>
      <c r="X3" s="56">
        <v>16</v>
      </c>
      <c r="Y3" s="56" t="s">
        <v>194</v>
      </c>
      <c r="Z3" s="56" t="s">
        <v>121</v>
      </c>
      <c r="AA3" s="61">
        <v>1</v>
      </c>
      <c r="AC3" s="1" t="s">
        <v>193</v>
      </c>
    </row>
    <row r="4" spans="1:29" ht="17.25" x14ac:dyDescent="0.3">
      <c r="A4" s="3"/>
      <c r="B4" s="78" t="s">
        <v>192</v>
      </c>
      <c r="C4" s="163" t="s">
        <v>191</v>
      </c>
      <c r="D4" s="335" t="s">
        <v>271</v>
      </c>
      <c r="E4" s="336"/>
      <c r="F4" s="336"/>
      <c r="G4" s="336"/>
      <c r="H4" s="337"/>
      <c r="I4" s="293"/>
      <c r="J4" s="294"/>
      <c r="X4" s="56">
        <v>17</v>
      </c>
      <c r="Y4" s="56" t="s">
        <v>191</v>
      </c>
      <c r="Z4" s="56" t="s">
        <v>117</v>
      </c>
      <c r="AA4" s="61">
        <v>2</v>
      </c>
      <c r="AC4" s="1" t="s">
        <v>190</v>
      </c>
    </row>
    <row r="5" spans="1:29" ht="12.75" hidden="1" customHeight="1" x14ac:dyDescent="0.25">
      <c r="A5" s="3"/>
      <c r="B5" s="77" t="s">
        <v>189</v>
      </c>
      <c r="C5" s="67" t="s">
        <v>113</v>
      </c>
      <c r="D5" s="6"/>
      <c r="E5" s="6"/>
      <c r="F5" s="6"/>
      <c r="G5" s="6"/>
      <c r="H5" s="6"/>
      <c r="I5" s="6"/>
      <c r="J5" s="79"/>
      <c r="X5" s="56">
        <v>18</v>
      </c>
      <c r="Y5" s="56" t="s">
        <v>188</v>
      </c>
      <c r="Z5" s="56" t="s">
        <v>113</v>
      </c>
      <c r="AA5" s="61">
        <v>3</v>
      </c>
      <c r="AC5" s="1" t="s">
        <v>187</v>
      </c>
    </row>
    <row r="6" spans="1:29" hidden="1" x14ac:dyDescent="0.25">
      <c r="A6" s="18"/>
      <c r="B6" s="77" t="s">
        <v>186</v>
      </c>
      <c r="C6" s="68">
        <v>6</v>
      </c>
      <c r="D6" s="15"/>
      <c r="E6" s="15"/>
      <c r="F6" s="15"/>
      <c r="G6" s="15"/>
      <c r="H6" s="15"/>
      <c r="I6" s="15"/>
      <c r="J6" s="80"/>
      <c r="K6" s="17"/>
      <c r="L6" s="17"/>
      <c r="M6" s="17"/>
      <c r="N6" s="17"/>
      <c r="O6" s="17"/>
      <c r="P6" s="17"/>
      <c r="Q6" s="17"/>
      <c r="R6" s="17"/>
      <c r="S6" s="17"/>
      <c r="T6" s="17"/>
      <c r="U6" s="17"/>
      <c r="V6" s="17"/>
      <c r="X6" s="56">
        <v>19</v>
      </c>
      <c r="Y6" s="56" t="s">
        <v>185</v>
      </c>
      <c r="Z6" s="56" t="s">
        <v>109</v>
      </c>
      <c r="AA6" s="61">
        <v>4</v>
      </c>
      <c r="AC6" s="1" t="s">
        <v>184</v>
      </c>
    </row>
    <row r="7" spans="1:29" ht="30.6" hidden="1" customHeight="1" x14ac:dyDescent="0.4">
      <c r="A7" s="19"/>
      <c r="B7" s="81" t="s">
        <v>183</v>
      </c>
      <c r="C7" s="54"/>
      <c r="D7" s="54"/>
      <c r="E7" s="54"/>
      <c r="F7" s="54"/>
      <c r="G7" s="54"/>
      <c r="H7" s="54"/>
      <c r="I7" s="54"/>
      <c r="J7" s="82"/>
      <c r="K7" s="19"/>
      <c r="L7" s="19"/>
      <c r="M7" s="19"/>
      <c r="N7" s="19"/>
      <c r="O7" s="19"/>
      <c r="P7" s="19"/>
      <c r="Q7" s="19"/>
      <c r="R7" s="19"/>
      <c r="S7" s="19"/>
      <c r="T7" s="19"/>
      <c r="U7" s="19"/>
      <c r="V7" s="19"/>
      <c r="X7" s="56">
        <v>20</v>
      </c>
      <c r="Y7" s="56" t="s">
        <v>182</v>
      </c>
      <c r="Z7" s="56" t="s">
        <v>105</v>
      </c>
      <c r="AA7" s="61">
        <v>5</v>
      </c>
    </row>
    <row r="8" spans="1:29" ht="15" hidden="1" customHeight="1" x14ac:dyDescent="0.25">
      <c r="A8" s="63"/>
      <c r="B8" s="203" t="s">
        <v>181</v>
      </c>
      <c r="C8" s="204"/>
      <c r="D8" s="204"/>
      <c r="E8" s="204"/>
      <c r="F8" s="204"/>
      <c r="G8" s="204"/>
      <c r="H8" s="204"/>
      <c r="I8" s="204"/>
      <c r="J8" s="205"/>
      <c r="K8" s="63"/>
      <c r="L8" s="62"/>
      <c r="M8" s="62"/>
      <c r="N8" s="62"/>
      <c r="O8" s="62"/>
      <c r="P8" s="62"/>
      <c r="Q8" s="62"/>
      <c r="R8" s="62"/>
      <c r="S8" s="62"/>
      <c r="T8" s="62"/>
      <c r="U8" s="62"/>
      <c r="V8" s="62"/>
      <c r="X8" s="56">
        <v>21</v>
      </c>
      <c r="Y8" s="56" t="s">
        <v>180</v>
      </c>
      <c r="Z8" s="56" t="s">
        <v>103</v>
      </c>
      <c r="AA8" s="61">
        <v>6</v>
      </c>
    </row>
    <row r="9" spans="1:29" hidden="1" x14ac:dyDescent="0.25">
      <c r="A9" s="2"/>
      <c r="B9" s="83"/>
      <c r="C9" s="6"/>
      <c r="D9" s="6"/>
      <c r="E9" s="6"/>
      <c r="F9" s="6"/>
      <c r="G9" s="6"/>
      <c r="H9" s="6"/>
      <c r="I9" s="6"/>
      <c r="J9" s="79"/>
      <c r="X9" s="56">
        <v>22</v>
      </c>
      <c r="Y9" s="56" t="s">
        <v>179</v>
      </c>
      <c r="Z9" s="56"/>
      <c r="AA9" s="61">
        <v>7</v>
      </c>
    </row>
    <row r="10" spans="1:29" x14ac:dyDescent="0.25">
      <c r="A10" s="3"/>
      <c r="B10" s="338" t="s">
        <v>178</v>
      </c>
      <c r="C10" s="207"/>
      <c r="D10" s="207" t="s">
        <v>177</v>
      </c>
      <c r="E10" s="207"/>
      <c r="F10" s="207" t="s">
        <v>176</v>
      </c>
      <c r="G10" s="207"/>
      <c r="H10" s="207"/>
      <c r="I10" s="207" t="s">
        <v>175</v>
      </c>
      <c r="J10" s="323"/>
      <c r="X10" s="56">
        <v>23</v>
      </c>
      <c r="Y10" s="56" t="s">
        <v>174</v>
      </c>
      <c r="Z10" s="56"/>
      <c r="AA10" s="61">
        <v>8</v>
      </c>
    </row>
    <row r="11" spans="1:29" ht="18" customHeight="1" x14ac:dyDescent="0.25">
      <c r="A11" s="3"/>
      <c r="B11" s="324" t="s">
        <v>289</v>
      </c>
      <c r="C11" s="185"/>
      <c r="D11" s="185" t="s">
        <v>62</v>
      </c>
      <c r="E11" s="185"/>
      <c r="F11" s="188" t="s">
        <v>172</v>
      </c>
      <c r="G11" s="188"/>
      <c r="H11" s="188"/>
      <c r="I11" s="156" t="s">
        <v>166</v>
      </c>
      <c r="J11" s="84">
        <f>IF($I$2=$AC$2,IF($J$127&gt;0,$D$92*($D$127/($D$127+$D$139)),),)+IF($I$2=$AC$3,IF($J$127&gt;0,$E$92*($E$127/($E$127+$E$139)),),)</f>
        <v>291802.875</v>
      </c>
      <c r="X11" s="56">
        <v>24</v>
      </c>
      <c r="Y11" s="56"/>
      <c r="AA11" s="61">
        <v>9</v>
      </c>
    </row>
    <row r="12" spans="1:29" ht="18" customHeight="1" x14ac:dyDescent="0.25">
      <c r="A12" s="3"/>
      <c r="B12" s="325"/>
      <c r="C12" s="187"/>
      <c r="D12" s="187"/>
      <c r="E12" s="187"/>
      <c r="F12" s="189" t="s">
        <v>171</v>
      </c>
      <c r="G12" s="189"/>
      <c r="H12" s="189"/>
      <c r="I12" s="143" t="s">
        <v>165</v>
      </c>
      <c r="J12" s="182">
        <f>IF($J$127&gt;0,SUM($D$92:$I$92)*(SUM($D$127:$I$127)/(SUM($D$127:$I$127,$D$139:$I$139))),)</f>
        <v>1890627.3750000002</v>
      </c>
      <c r="X12" s="56">
        <v>25</v>
      </c>
      <c r="Y12" s="56"/>
      <c r="AA12" s="61">
        <v>10</v>
      </c>
    </row>
    <row r="13" spans="1:29" x14ac:dyDescent="0.25">
      <c r="A13" s="3"/>
      <c r="B13" s="226" t="s">
        <v>170</v>
      </c>
      <c r="C13" s="227"/>
      <c r="D13" s="228" t="s">
        <v>169</v>
      </c>
      <c r="E13" s="229"/>
      <c r="F13" s="341" t="s">
        <v>282</v>
      </c>
      <c r="G13" s="342"/>
      <c r="H13" s="343"/>
      <c r="I13" s="213" t="s">
        <v>168</v>
      </c>
      <c r="J13" s="214"/>
      <c r="AA13" s="61">
        <v>11</v>
      </c>
    </row>
    <row r="14" spans="1:29" ht="15.75" customHeight="1" x14ac:dyDescent="0.25">
      <c r="A14" s="3"/>
      <c r="B14" s="313" t="s">
        <v>77</v>
      </c>
      <c r="C14" s="216"/>
      <c r="D14" s="219" t="s">
        <v>167</v>
      </c>
      <c r="E14" s="219"/>
      <c r="F14" s="344">
        <f>+J11</f>
        <v>291802.875</v>
      </c>
      <c r="G14" s="345"/>
      <c r="H14" s="346"/>
      <c r="I14" s="146" t="s">
        <v>166</v>
      </c>
      <c r="J14" s="84">
        <f>IF($I$2=$AC$2,IF($J$139&gt;0,$D$92*($D$139/($D$127+$D$139)),),)+IF($I$2=$AC$3,IF($J$139&gt;0,$E$92*($E$139/($E$127+$E$139)),),)</f>
        <v>0</v>
      </c>
      <c r="AA14" s="61">
        <v>12</v>
      </c>
    </row>
    <row r="15" spans="1:29" ht="15.75" customHeight="1" x14ac:dyDescent="0.25">
      <c r="A15" s="3"/>
      <c r="B15" s="314"/>
      <c r="C15" s="218"/>
      <c r="D15" s="220"/>
      <c r="E15" s="220"/>
      <c r="F15" s="347"/>
      <c r="G15" s="348"/>
      <c r="H15" s="349"/>
      <c r="I15" s="147" t="s">
        <v>165</v>
      </c>
      <c r="J15" s="148">
        <f>IF($J$139&gt;0,SUM($D$92:$I$92)*(SUM($D$139:$I$139)/(SUM($D$127:$I$127,$D$139:$I$139))),)</f>
        <v>0</v>
      </c>
      <c r="AA15" s="61">
        <v>13</v>
      </c>
    </row>
    <row r="16" spans="1:29" ht="28.7" customHeight="1" x14ac:dyDescent="0.25">
      <c r="A16" s="3"/>
      <c r="B16" s="308" t="s">
        <v>164</v>
      </c>
      <c r="C16" s="309"/>
      <c r="D16" s="315" t="s">
        <v>271</v>
      </c>
      <c r="E16" s="316"/>
      <c r="F16" s="316"/>
      <c r="G16" s="316"/>
      <c r="H16" s="316"/>
      <c r="I16" s="316"/>
      <c r="J16" s="317"/>
      <c r="AA16" s="61">
        <v>14</v>
      </c>
    </row>
    <row r="17" spans="1:27" ht="54.75" customHeight="1" x14ac:dyDescent="0.25">
      <c r="A17" s="3"/>
      <c r="B17" s="310" t="s">
        <v>290</v>
      </c>
      <c r="C17" s="311"/>
      <c r="D17" s="311"/>
      <c r="E17" s="311"/>
      <c r="F17" s="311"/>
      <c r="G17" s="311"/>
      <c r="H17" s="311"/>
      <c r="I17" s="311"/>
      <c r="J17" s="312"/>
      <c r="AA17" s="1">
        <v>15</v>
      </c>
    </row>
    <row r="18" spans="1:27" hidden="1" x14ac:dyDescent="0.25">
      <c r="A18" s="3"/>
      <c r="B18" s="85"/>
      <c r="C18" s="15"/>
      <c r="D18" s="15"/>
      <c r="E18" s="15"/>
      <c r="F18" s="15"/>
      <c r="G18" s="15"/>
      <c r="H18" s="15"/>
      <c r="I18" s="15"/>
      <c r="J18" s="80"/>
    </row>
    <row r="19" spans="1:27" s="4" customFormat="1" ht="17.25" hidden="1" customHeight="1" x14ac:dyDescent="0.25">
      <c r="A19" s="11"/>
      <c r="B19" s="86" t="s">
        <v>162</v>
      </c>
      <c r="C19" s="6"/>
      <c r="D19" s="6"/>
      <c r="E19" s="6"/>
      <c r="F19" s="6"/>
      <c r="G19" s="6"/>
      <c r="H19" s="6"/>
      <c r="I19" s="6"/>
      <c r="J19" s="79"/>
      <c r="K19" s="1"/>
      <c r="L19" s="1"/>
      <c r="M19" s="1"/>
      <c r="N19" s="1"/>
      <c r="O19" s="1"/>
      <c r="P19" s="1"/>
      <c r="Q19" s="1"/>
      <c r="R19" s="1"/>
      <c r="S19" s="1"/>
      <c r="T19" s="1"/>
      <c r="U19" s="1"/>
      <c r="V19" s="1"/>
      <c r="W19" s="46" t="s">
        <v>161</v>
      </c>
      <c r="X19" s="46" t="b">
        <v>1</v>
      </c>
    </row>
    <row r="20" spans="1:27" ht="15" customHeight="1" x14ac:dyDescent="0.25">
      <c r="A20" s="5" t="s">
        <v>160</v>
      </c>
      <c r="B20" s="87" t="s">
        <v>159</v>
      </c>
      <c r="C20" s="58"/>
      <c r="D20" s="58"/>
      <c r="E20" s="58"/>
      <c r="F20" s="58"/>
      <c r="G20" s="58"/>
      <c r="H20" s="58"/>
      <c r="I20" s="58"/>
      <c r="J20" s="88"/>
      <c r="W20" s="46" t="s">
        <v>158</v>
      </c>
      <c r="X20" s="46" t="b">
        <v>0</v>
      </c>
    </row>
    <row r="21" spans="1:27" ht="16.7" customHeight="1" x14ac:dyDescent="0.25">
      <c r="A21" s="5"/>
      <c r="B21" s="89" t="s">
        <v>283</v>
      </c>
      <c r="C21" s="70"/>
      <c r="D21" s="69" t="s">
        <v>157</v>
      </c>
      <c r="E21" s="71"/>
      <c r="F21" s="70"/>
      <c r="G21" s="69" t="s">
        <v>156</v>
      </c>
      <c r="H21" s="72"/>
      <c r="I21" s="71"/>
      <c r="J21" s="90"/>
      <c r="W21" s="46" t="s">
        <v>155</v>
      </c>
      <c r="X21" s="20" t="b">
        <v>0</v>
      </c>
    </row>
    <row r="22" spans="1:27" ht="47.25" customHeight="1" x14ac:dyDescent="0.25">
      <c r="A22" s="5"/>
      <c r="B22" s="318" t="s">
        <v>291</v>
      </c>
      <c r="C22" s="301"/>
      <c r="D22" s="301" t="s">
        <v>292</v>
      </c>
      <c r="E22" s="301"/>
      <c r="F22" s="301"/>
      <c r="G22" s="301" t="s">
        <v>293</v>
      </c>
      <c r="H22" s="301"/>
      <c r="I22" s="301"/>
      <c r="J22" s="302"/>
      <c r="W22" s="46" t="s">
        <v>151</v>
      </c>
      <c r="X22" s="57" t="b">
        <v>0</v>
      </c>
    </row>
    <row r="23" spans="1:27" hidden="1" x14ac:dyDescent="0.25">
      <c r="A23" s="5"/>
      <c r="B23" s="83"/>
      <c r="C23" s="6"/>
      <c r="D23" s="6"/>
      <c r="E23" s="6"/>
      <c r="F23" s="6"/>
      <c r="G23" s="6"/>
      <c r="H23" s="6"/>
      <c r="I23" s="6"/>
      <c r="J23" s="79"/>
      <c r="W23" s="46" t="s">
        <v>150</v>
      </c>
      <c r="X23" s="57" t="b">
        <v>0</v>
      </c>
    </row>
    <row r="24" spans="1:27" hidden="1" x14ac:dyDescent="0.25">
      <c r="A24" s="5" t="s">
        <v>149</v>
      </c>
      <c r="B24" s="87" t="s">
        <v>148</v>
      </c>
      <c r="C24" s="58"/>
      <c r="D24" s="6"/>
      <c r="E24" s="6"/>
      <c r="F24" s="6"/>
      <c r="G24" s="6"/>
      <c r="H24" s="6"/>
      <c r="I24" s="6"/>
      <c r="J24" s="79"/>
      <c r="W24" s="46" t="s">
        <v>147</v>
      </c>
      <c r="X24" s="20" t="b">
        <v>0</v>
      </c>
    </row>
    <row r="25" spans="1:27" ht="31.5" hidden="1" customHeight="1" x14ac:dyDescent="0.25">
      <c r="A25" s="5"/>
      <c r="B25" s="91"/>
      <c r="C25" s="14"/>
      <c r="D25" s="14"/>
      <c r="E25" s="14"/>
      <c r="F25" s="14"/>
      <c r="G25" s="14"/>
      <c r="H25" s="14"/>
      <c r="I25" s="14"/>
      <c r="J25" s="92"/>
      <c r="W25" s="46" t="s">
        <v>146</v>
      </c>
      <c r="X25" s="20" t="b">
        <v>0</v>
      </c>
    </row>
    <row r="26" spans="1:27" ht="15" hidden="1" customHeight="1" x14ac:dyDescent="0.25">
      <c r="A26" s="5" t="s">
        <v>145</v>
      </c>
      <c r="B26" s="87" t="s">
        <v>144</v>
      </c>
      <c r="C26" s="58"/>
      <c r="D26" s="58"/>
      <c r="E26" s="58"/>
      <c r="F26" s="58"/>
      <c r="G26" s="58"/>
      <c r="H26" s="58"/>
      <c r="I26" s="58"/>
      <c r="J26" s="88"/>
      <c r="W26" s="46" t="s">
        <v>143</v>
      </c>
      <c r="X26" s="20" t="b">
        <v>0</v>
      </c>
    </row>
    <row r="27" spans="1:27" ht="26.25" hidden="1" customHeight="1" x14ac:dyDescent="0.25">
      <c r="A27" s="5"/>
      <c r="B27" s="87"/>
      <c r="C27" s="58"/>
      <c r="D27" s="58"/>
      <c r="E27" s="58"/>
      <c r="F27" s="58"/>
      <c r="G27" s="58"/>
      <c r="H27" s="58"/>
      <c r="I27" s="58"/>
      <c r="J27" s="88"/>
      <c r="W27" s="46" t="s">
        <v>142</v>
      </c>
      <c r="X27" s="57" t="b">
        <v>0</v>
      </c>
    </row>
    <row r="28" spans="1:27" hidden="1" x14ac:dyDescent="0.25">
      <c r="A28" s="5"/>
      <c r="B28" s="83"/>
      <c r="C28" s="6"/>
      <c r="D28" s="6"/>
      <c r="E28" s="6"/>
      <c r="F28" s="6"/>
      <c r="G28" s="6"/>
      <c r="H28" s="6"/>
      <c r="I28" s="6"/>
      <c r="J28" s="79"/>
    </row>
    <row r="29" spans="1:27" hidden="1" x14ac:dyDescent="0.25">
      <c r="A29" s="5" t="s">
        <v>141</v>
      </c>
      <c r="B29" s="237" t="s">
        <v>140</v>
      </c>
      <c r="C29" s="238"/>
      <c r="D29" s="238"/>
      <c r="E29" s="6"/>
      <c r="F29" s="6"/>
      <c r="G29" s="6"/>
      <c r="H29" s="6"/>
      <c r="I29" s="6"/>
      <c r="J29" s="93"/>
      <c r="W29" s="46" t="s">
        <v>139</v>
      </c>
      <c r="X29" s="57" t="b">
        <v>1</v>
      </c>
    </row>
    <row r="30" spans="1:27" hidden="1" x14ac:dyDescent="0.25">
      <c r="A30" s="5"/>
      <c r="B30" s="83"/>
      <c r="C30" s="6"/>
      <c r="D30" s="6"/>
      <c r="E30" s="6"/>
      <c r="F30" s="6"/>
      <c r="G30" s="6"/>
      <c r="H30" s="6"/>
      <c r="I30" s="6"/>
      <c r="J30" s="79"/>
      <c r="W30" s="46" t="s">
        <v>138</v>
      </c>
      <c r="X30" s="57" t="b">
        <v>0</v>
      </c>
    </row>
    <row r="31" spans="1:27" ht="26.25" hidden="1" x14ac:dyDescent="0.4">
      <c r="A31" s="19"/>
      <c r="B31" s="81" t="s">
        <v>137</v>
      </c>
      <c r="C31" s="54"/>
      <c r="D31" s="54"/>
      <c r="E31" s="54"/>
      <c r="F31" s="54"/>
      <c r="G31" s="54"/>
      <c r="H31" s="54"/>
      <c r="I31" s="54"/>
      <c r="J31" s="82"/>
      <c r="K31" s="19"/>
      <c r="L31" s="19"/>
      <c r="M31" s="19"/>
      <c r="N31" s="19"/>
      <c r="O31" s="19"/>
      <c r="P31" s="19"/>
      <c r="Q31" s="19"/>
      <c r="R31" s="19"/>
      <c r="S31" s="19"/>
      <c r="T31" s="19"/>
      <c r="U31" s="19"/>
      <c r="V31" s="19"/>
      <c r="W31" s="46" t="s">
        <v>136</v>
      </c>
      <c r="X31" s="20" t="b">
        <v>1</v>
      </c>
    </row>
    <row r="32" spans="1:27" ht="16.5" hidden="1" customHeight="1" x14ac:dyDescent="0.4">
      <c r="A32" s="19"/>
      <c r="B32" s="94"/>
      <c r="C32" s="54"/>
      <c r="D32" s="54"/>
      <c r="E32" s="54"/>
      <c r="F32" s="54"/>
      <c r="G32" s="54"/>
      <c r="H32" s="54"/>
      <c r="I32" s="54"/>
      <c r="J32" s="82"/>
      <c r="K32" s="19"/>
      <c r="L32" s="19"/>
      <c r="M32" s="19"/>
      <c r="N32" s="19"/>
      <c r="O32" s="19"/>
      <c r="P32" s="19"/>
      <c r="Q32" s="19"/>
      <c r="R32" s="19"/>
      <c r="S32" s="19"/>
      <c r="T32" s="19"/>
      <c r="U32" s="19"/>
      <c r="V32" s="19"/>
      <c r="W32" s="46" t="s">
        <v>135</v>
      </c>
      <c r="X32" s="20" t="b">
        <v>0</v>
      </c>
    </row>
    <row r="33" spans="1:34" ht="16.5" hidden="1" customHeight="1" x14ac:dyDescent="0.4">
      <c r="A33" s="5"/>
      <c r="B33" s="95"/>
      <c r="C33" s="6"/>
      <c r="D33" s="6"/>
      <c r="E33" s="6"/>
      <c r="F33" s="6"/>
      <c r="G33" s="6"/>
      <c r="H33" s="6"/>
      <c r="I33" s="6"/>
      <c r="J33" s="79"/>
      <c r="L33" s="19"/>
      <c r="M33" s="19"/>
      <c r="N33" s="19"/>
      <c r="O33" s="19"/>
      <c r="P33" s="19"/>
      <c r="Q33" s="19"/>
      <c r="R33" s="19"/>
      <c r="S33" s="19"/>
      <c r="T33" s="19"/>
      <c r="U33" s="19"/>
      <c r="V33" s="19"/>
      <c r="W33" s="46" t="s">
        <v>134</v>
      </c>
      <c r="X33" s="20" t="b">
        <v>0</v>
      </c>
    </row>
    <row r="34" spans="1:34" ht="15.75" customHeight="1" x14ac:dyDescent="0.4">
      <c r="A34" s="8" t="s">
        <v>133</v>
      </c>
      <c r="B34" s="96" t="s">
        <v>132</v>
      </c>
      <c r="C34" s="6"/>
      <c r="D34" s="6"/>
      <c r="E34" s="6"/>
      <c r="F34" s="6"/>
      <c r="G34" s="6"/>
      <c r="H34" s="6"/>
      <c r="I34" s="6"/>
      <c r="J34" s="79"/>
      <c r="L34" s="19"/>
      <c r="M34" s="19"/>
      <c r="N34" s="19"/>
      <c r="O34" s="19"/>
      <c r="P34" s="19"/>
      <c r="Q34" s="19"/>
      <c r="R34" s="19"/>
      <c r="S34" s="19"/>
      <c r="T34" s="19"/>
      <c r="U34" s="19"/>
      <c r="V34" s="19"/>
      <c r="W34" s="20"/>
      <c r="X34" s="20"/>
    </row>
    <row r="35" spans="1:34" ht="15.75" hidden="1" x14ac:dyDescent="0.25">
      <c r="A35" s="5"/>
      <c r="B35" s="95"/>
      <c r="C35" s="6"/>
      <c r="D35" s="6"/>
      <c r="E35" s="6"/>
      <c r="F35" s="6"/>
      <c r="G35" s="6"/>
      <c r="H35" s="6"/>
      <c r="I35" s="6"/>
      <c r="J35" s="79"/>
      <c r="W35" s="46" t="s">
        <v>40</v>
      </c>
      <c r="X35" s="46" t="b">
        <v>0</v>
      </c>
    </row>
    <row r="36" spans="1:34" ht="16.7" customHeight="1" x14ac:dyDescent="0.25">
      <c r="A36" s="8" t="s">
        <v>131</v>
      </c>
      <c r="B36" s="239" t="s">
        <v>130</v>
      </c>
      <c r="C36" s="240"/>
      <c r="D36" s="240"/>
      <c r="E36" s="240"/>
      <c r="F36" s="240"/>
      <c r="G36" s="240"/>
      <c r="H36" s="17"/>
      <c r="I36" s="17"/>
      <c r="J36" s="97"/>
      <c r="W36" s="46" t="s">
        <v>38</v>
      </c>
      <c r="X36" s="46" t="b">
        <v>0</v>
      </c>
    </row>
    <row r="37" spans="1:34" ht="30" hidden="1" customHeight="1" x14ac:dyDescent="0.25">
      <c r="A37" s="8"/>
      <c r="B37" s="241" t="s">
        <v>129</v>
      </c>
      <c r="C37" s="242"/>
      <c r="D37" s="242"/>
      <c r="E37" s="242"/>
      <c r="F37" s="242"/>
      <c r="G37" s="242"/>
      <c r="H37" s="242"/>
      <c r="I37" s="242"/>
      <c r="J37" s="243"/>
    </row>
    <row r="38" spans="1:34" ht="33" hidden="1" customHeight="1" x14ac:dyDescent="0.25">
      <c r="A38" s="8"/>
      <c r="B38" s="244"/>
      <c r="C38" s="245"/>
      <c r="D38" s="245"/>
      <c r="E38" s="245"/>
      <c r="F38" s="245"/>
      <c r="G38" s="245"/>
      <c r="H38" s="245"/>
      <c r="I38" s="245"/>
      <c r="J38" s="246"/>
    </row>
    <row r="39" spans="1:34" hidden="1" x14ac:dyDescent="0.25">
      <c r="A39" s="8"/>
      <c r="B39" s="98"/>
      <c r="C39" s="13"/>
      <c r="D39" s="13"/>
      <c r="E39" s="13"/>
      <c r="F39" s="13"/>
      <c r="G39" s="13"/>
      <c r="H39" s="13"/>
      <c r="I39" s="13"/>
      <c r="J39" s="99"/>
    </row>
    <row r="40" spans="1:34" s="4" customFormat="1" ht="15" customHeight="1" x14ac:dyDescent="0.25">
      <c r="A40" s="8" t="s">
        <v>128</v>
      </c>
      <c r="B40" s="239" t="s">
        <v>127</v>
      </c>
      <c r="C40" s="240"/>
      <c r="D40" s="240"/>
      <c r="E40" s="240"/>
      <c r="F40" s="240"/>
      <c r="G40" s="240"/>
      <c r="H40" s="240"/>
      <c r="I40" s="240"/>
      <c r="J40" s="247"/>
    </row>
    <row r="41" spans="1:34" hidden="1" x14ac:dyDescent="0.25">
      <c r="A41" s="8"/>
      <c r="B41" s="83"/>
      <c r="C41" s="6"/>
      <c r="D41" s="6"/>
      <c r="E41" s="6"/>
      <c r="F41" s="6"/>
      <c r="G41" s="6"/>
      <c r="H41" s="6"/>
      <c r="I41" s="6"/>
      <c r="J41" s="79"/>
      <c r="W41" s="1" t="s">
        <v>126</v>
      </c>
      <c r="X41" s="1" t="b">
        <v>0</v>
      </c>
    </row>
    <row r="42" spans="1:34" s="4" customFormat="1" ht="15" customHeight="1" x14ac:dyDescent="0.25">
      <c r="A42" s="8" t="s">
        <v>123</v>
      </c>
      <c r="B42" s="239" t="s">
        <v>125</v>
      </c>
      <c r="C42" s="240"/>
      <c r="D42" s="240"/>
      <c r="E42" s="240"/>
      <c r="F42" s="240"/>
      <c r="G42" s="240"/>
      <c r="H42" s="240"/>
      <c r="I42" s="240"/>
      <c r="J42" s="247"/>
      <c r="W42" s="1" t="s">
        <v>124</v>
      </c>
      <c r="X42" s="4" t="b">
        <v>1</v>
      </c>
    </row>
    <row r="43" spans="1:34" ht="29.25" hidden="1" customHeight="1" x14ac:dyDescent="0.25">
      <c r="A43" s="8"/>
      <c r="B43" s="244"/>
      <c r="C43" s="245"/>
      <c r="D43" s="245"/>
      <c r="E43" s="245"/>
      <c r="F43" s="245"/>
      <c r="G43" s="245"/>
      <c r="H43" s="245"/>
      <c r="I43" s="245"/>
      <c r="J43" s="246"/>
    </row>
    <row r="44" spans="1:34" s="4" customFormat="1" x14ac:dyDescent="0.25">
      <c r="A44" s="8" t="s">
        <v>123</v>
      </c>
      <c r="B44" s="239" t="s">
        <v>122</v>
      </c>
      <c r="C44" s="240"/>
      <c r="D44" s="240"/>
      <c r="E44" s="240"/>
      <c r="F44" s="240"/>
      <c r="G44" s="240"/>
      <c r="H44" s="240"/>
      <c r="I44" s="240"/>
      <c r="J44" s="247"/>
    </row>
    <row r="45" spans="1:34" ht="17.25" hidden="1" customHeight="1" x14ac:dyDescent="0.25">
      <c r="A45" s="8"/>
      <c r="B45" s="244"/>
      <c r="C45" s="245"/>
      <c r="D45" s="245"/>
      <c r="E45" s="245"/>
      <c r="F45" s="245"/>
      <c r="G45" s="245"/>
      <c r="H45" s="245"/>
      <c r="I45" s="245"/>
      <c r="J45" s="246"/>
    </row>
    <row r="46" spans="1:34" hidden="1" x14ac:dyDescent="0.25">
      <c r="A46" s="8"/>
      <c r="B46" s="98"/>
      <c r="C46" s="13"/>
      <c r="D46" s="13"/>
      <c r="E46" s="13"/>
      <c r="F46" s="13"/>
      <c r="G46" s="13"/>
      <c r="H46" s="13"/>
      <c r="I46" s="13"/>
      <c r="J46" s="99"/>
      <c r="Z46" s="56" t="s">
        <v>121</v>
      </c>
      <c r="AA46" s="55" t="s">
        <v>120</v>
      </c>
    </row>
    <row r="47" spans="1:34" s="4" customFormat="1" ht="30" customHeight="1" x14ac:dyDescent="0.25">
      <c r="A47" s="8" t="s">
        <v>119</v>
      </c>
      <c r="B47" s="239" t="s">
        <v>118</v>
      </c>
      <c r="C47" s="240"/>
      <c r="D47" s="240"/>
      <c r="E47" s="240"/>
      <c r="F47" s="240"/>
      <c r="G47" s="240"/>
      <c r="H47" s="240"/>
      <c r="I47" s="240"/>
      <c r="J47" s="247"/>
      <c r="Z47" s="56" t="s">
        <v>117</v>
      </c>
      <c r="AA47" s="55" t="s">
        <v>116</v>
      </c>
    </row>
    <row r="48" spans="1:34" ht="21" customHeight="1" x14ac:dyDescent="0.25">
      <c r="A48" s="12" t="s">
        <v>115</v>
      </c>
      <c r="B48" s="248" t="s">
        <v>95</v>
      </c>
      <c r="C48" s="249"/>
      <c r="D48" s="250" t="s">
        <v>267</v>
      </c>
      <c r="E48" s="250"/>
      <c r="F48" s="250"/>
      <c r="G48" s="250"/>
      <c r="H48" s="250"/>
      <c r="I48" s="250"/>
      <c r="J48" s="251"/>
      <c r="Z48" s="56" t="s">
        <v>113</v>
      </c>
      <c r="AA48" s="55" t="s">
        <v>112</v>
      </c>
      <c r="AB48" s="55"/>
      <c r="AC48" s="55"/>
      <c r="AD48" s="55"/>
      <c r="AE48" s="55"/>
      <c r="AF48" s="55"/>
      <c r="AG48" s="55"/>
      <c r="AH48" s="55"/>
    </row>
    <row r="49" spans="1:34" ht="21" customHeight="1" x14ac:dyDescent="0.25">
      <c r="A49" s="12" t="s">
        <v>111</v>
      </c>
      <c r="B49" s="248" t="s">
        <v>92</v>
      </c>
      <c r="C49" s="249"/>
      <c r="D49" s="250" t="s">
        <v>266</v>
      </c>
      <c r="E49" s="250"/>
      <c r="F49" s="250"/>
      <c r="G49" s="250"/>
      <c r="H49" s="250"/>
      <c r="I49" s="250"/>
      <c r="J49" s="251"/>
      <c r="Z49" s="56" t="s">
        <v>109</v>
      </c>
      <c r="AA49" s="55" t="s">
        <v>108</v>
      </c>
      <c r="AB49" s="55"/>
      <c r="AC49" s="55"/>
      <c r="AD49" s="55"/>
      <c r="AE49" s="55"/>
      <c r="AF49" s="55"/>
      <c r="AG49" s="55"/>
      <c r="AH49" s="55"/>
    </row>
    <row r="50" spans="1:34" ht="21" customHeight="1" x14ac:dyDescent="0.25">
      <c r="A50" s="12" t="s">
        <v>107</v>
      </c>
      <c r="B50" s="248" t="s">
        <v>91</v>
      </c>
      <c r="C50" s="249"/>
      <c r="D50" s="250" t="s">
        <v>258</v>
      </c>
      <c r="E50" s="250"/>
      <c r="F50" s="250"/>
      <c r="G50" s="250"/>
      <c r="H50" s="250"/>
      <c r="I50" s="250"/>
      <c r="J50" s="251"/>
      <c r="Z50" s="56" t="s">
        <v>105</v>
      </c>
      <c r="AA50" s="1" t="s">
        <v>104</v>
      </c>
      <c r="AB50" s="55"/>
      <c r="AC50" s="55"/>
      <c r="AD50" s="55"/>
      <c r="AE50" s="55"/>
      <c r="AF50" s="55"/>
      <c r="AG50" s="55"/>
      <c r="AH50" s="55"/>
    </row>
    <row r="51" spans="1:34" ht="21" hidden="1" customHeight="1" x14ac:dyDescent="0.25">
      <c r="B51" s="100"/>
      <c r="C51" s="17"/>
      <c r="D51" s="17"/>
      <c r="E51" s="17"/>
      <c r="F51" s="17"/>
      <c r="G51" s="17"/>
      <c r="H51" s="17"/>
      <c r="I51" s="17"/>
      <c r="J51" s="97"/>
      <c r="Z51" s="56" t="s">
        <v>103</v>
      </c>
      <c r="AA51" s="55" t="s">
        <v>102</v>
      </c>
    </row>
    <row r="52" spans="1:34" ht="26.25" hidden="1" customHeight="1" x14ac:dyDescent="0.4">
      <c r="A52" s="19"/>
      <c r="B52" s="81" t="s">
        <v>101</v>
      </c>
      <c r="C52" s="54"/>
      <c r="D52" s="54"/>
      <c r="E52" s="54"/>
      <c r="F52" s="54"/>
      <c r="G52" s="54"/>
      <c r="H52" s="54"/>
      <c r="I52" s="54"/>
      <c r="J52" s="82"/>
      <c r="K52" s="19"/>
      <c r="L52" s="19"/>
      <c r="M52" s="19"/>
      <c r="N52" s="19"/>
      <c r="O52" s="19"/>
      <c r="P52" s="19"/>
      <c r="Q52" s="19"/>
      <c r="R52" s="19"/>
      <c r="S52" s="19"/>
      <c r="T52" s="19"/>
      <c r="U52" s="19"/>
      <c r="V52" s="19"/>
      <c r="AA52" s="55" t="s">
        <v>100</v>
      </c>
    </row>
    <row r="53" spans="1:34" ht="5.25" hidden="1" customHeight="1" x14ac:dyDescent="0.4">
      <c r="A53" s="19"/>
      <c r="B53" s="94"/>
      <c r="C53" s="54"/>
      <c r="D53" s="54"/>
      <c r="E53" s="54"/>
      <c r="F53" s="54"/>
      <c r="G53" s="54"/>
      <c r="H53" s="54"/>
      <c r="I53" s="54"/>
      <c r="J53" s="82"/>
      <c r="K53" s="19"/>
      <c r="L53" s="19"/>
      <c r="M53" s="19"/>
      <c r="N53" s="19"/>
      <c r="O53" s="19"/>
      <c r="P53" s="19"/>
      <c r="Q53" s="19"/>
      <c r="R53" s="19"/>
      <c r="S53" s="19"/>
      <c r="T53" s="19"/>
      <c r="U53" s="19"/>
      <c r="V53" s="19"/>
      <c r="AA53" s="55" t="s">
        <v>99</v>
      </c>
    </row>
    <row r="54" spans="1:34" hidden="1" x14ac:dyDescent="0.25">
      <c r="A54" s="11"/>
      <c r="B54" s="83"/>
      <c r="C54" s="6"/>
      <c r="D54" s="6"/>
      <c r="E54" s="6"/>
      <c r="F54" s="6"/>
      <c r="G54" s="6"/>
      <c r="H54" s="6"/>
      <c r="I54" s="6"/>
      <c r="J54" s="79"/>
      <c r="AA54" s="55" t="s">
        <v>98</v>
      </c>
    </row>
    <row r="55" spans="1:34" hidden="1" outlineLevel="1" x14ac:dyDescent="0.25">
      <c r="A55" s="11"/>
      <c r="B55" s="86" t="s">
        <v>97</v>
      </c>
      <c r="C55" s="6"/>
      <c r="D55" s="6"/>
      <c r="E55" s="6"/>
      <c r="F55" s="6"/>
      <c r="G55" s="6"/>
      <c r="H55" s="6"/>
      <c r="I55" s="6"/>
      <c r="J55" s="79"/>
      <c r="AA55" s="55" t="s">
        <v>96</v>
      </c>
    </row>
    <row r="56" spans="1:34" hidden="1" outlineLevel="1" x14ac:dyDescent="0.25">
      <c r="A56" s="11"/>
      <c r="B56" s="101"/>
      <c r="C56" s="6"/>
      <c r="D56" s="6"/>
      <c r="E56" s="6"/>
      <c r="F56" s="6"/>
      <c r="G56" s="6"/>
      <c r="H56" s="6"/>
      <c r="I56" s="6"/>
      <c r="J56" s="79"/>
      <c r="AA56" s="55" t="s">
        <v>95</v>
      </c>
    </row>
    <row r="57" spans="1:34" hidden="1" outlineLevel="1" x14ac:dyDescent="0.25">
      <c r="A57" s="8" t="s">
        <v>94</v>
      </c>
      <c r="B57" s="239" t="s">
        <v>93</v>
      </c>
      <c r="C57" s="240"/>
      <c r="D57" s="240"/>
      <c r="E57" s="240"/>
      <c r="F57" s="240"/>
      <c r="G57" s="240"/>
      <c r="H57" s="240"/>
      <c r="I57" s="240"/>
      <c r="J57" s="247"/>
      <c r="AA57" s="55" t="s">
        <v>92</v>
      </c>
    </row>
    <row r="58" spans="1:34" ht="63.75" hidden="1" customHeight="1" outlineLevel="1" x14ac:dyDescent="0.25">
      <c r="B58" s="244"/>
      <c r="C58" s="245"/>
      <c r="D58" s="245"/>
      <c r="E58" s="245"/>
      <c r="F58" s="245"/>
      <c r="G58" s="245"/>
      <c r="H58" s="245"/>
      <c r="I58" s="245"/>
      <c r="J58" s="246"/>
      <c r="AA58" s="55" t="s">
        <v>91</v>
      </c>
    </row>
    <row r="59" spans="1:34" hidden="1" x14ac:dyDescent="0.25">
      <c r="B59" s="100"/>
      <c r="C59" s="17"/>
      <c r="D59" s="17"/>
      <c r="E59" s="17"/>
      <c r="F59" s="17"/>
      <c r="G59" s="17"/>
      <c r="H59" s="17"/>
      <c r="I59" s="17"/>
      <c r="J59" s="97"/>
      <c r="AA59" s="1" t="s">
        <v>90</v>
      </c>
    </row>
    <row r="60" spans="1:34" hidden="1" outlineLevel="1" x14ac:dyDescent="0.25">
      <c r="A60" s="11"/>
      <c r="B60" s="86" t="s">
        <v>89</v>
      </c>
      <c r="C60" s="6"/>
      <c r="D60" s="6"/>
      <c r="E60" s="6"/>
      <c r="F60" s="6"/>
      <c r="G60" s="6"/>
      <c r="H60" s="6"/>
      <c r="I60" s="6"/>
      <c r="J60" s="79"/>
      <c r="AA60" s="55" t="s">
        <v>88</v>
      </c>
    </row>
    <row r="61" spans="1:34" hidden="1" outlineLevel="1" x14ac:dyDescent="0.25">
      <c r="A61" s="11"/>
      <c r="B61" s="101"/>
      <c r="C61" s="6"/>
      <c r="D61" s="6"/>
      <c r="E61" s="6"/>
      <c r="F61" s="6"/>
      <c r="G61" s="6"/>
      <c r="H61" s="6"/>
      <c r="I61" s="6"/>
      <c r="J61" s="79"/>
      <c r="AA61" s="55" t="s">
        <v>87</v>
      </c>
    </row>
    <row r="62" spans="1:34" hidden="1" outlineLevel="1" x14ac:dyDescent="0.25">
      <c r="A62" s="8" t="s">
        <v>86</v>
      </c>
      <c r="B62" s="239" t="s">
        <v>85</v>
      </c>
      <c r="C62" s="240"/>
      <c r="D62" s="240"/>
      <c r="E62" s="240"/>
      <c r="F62" s="240"/>
      <c r="G62" s="240"/>
      <c r="H62" s="240"/>
      <c r="I62" s="240"/>
      <c r="J62" s="247"/>
      <c r="AA62" s="55" t="s">
        <v>84</v>
      </c>
    </row>
    <row r="63" spans="1:34" ht="27" hidden="1" customHeight="1" outlineLevel="1" x14ac:dyDescent="0.25">
      <c r="A63" s="8"/>
      <c r="B63" s="244"/>
      <c r="C63" s="245"/>
      <c r="D63" s="245"/>
      <c r="E63" s="245"/>
      <c r="F63" s="245"/>
      <c r="G63" s="245"/>
      <c r="H63" s="245"/>
      <c r="I63" s="245"/>
      <c r="J63" s="246"/>
      <c r="AA63" s="1" t="s">
        <v>83</v>
      </c>
    </row>
    <row r="64" spans="1:34" hidden="1" outlineLevel="1" x14ac:dyDescent="0.25">
      <c r="A64" s="8"/>
      <c r="B64" s="101"/>
      <c r="C64" s="6"/>
      <c r="D64" s="6"/>
      <c r="E64" s="6"/>
      <c r="F64" s="6"/>
      <c r="G64" s="6"/>
      <c r="H64" s="6"/>
      <c r="I64" s="6"/>
      <c r="J64" s="79"/>
      <c r="AA64" s="55" t="s">
        <v>82</v>
      </c>
    </row>
    <row r="65" spans="1:27" s="4" customFormat="1" ht="14.45" customHeight="1" outlineLevel="1" x14ac:dyDescent="0.25">
      <c r="A65" s="8" t="s">
        <v>81</v>
      </c>
      <c r="B65" s="239" t="s">
        <v>80</v>
      </c>
      <c r="C65" s="240"/>
      <c r="D65" s="240"/>
      <c r="E65" s="240"/>
      <c r="F65" s="240"/>
      <c r="G65" s="240"/>
      <c r="H65" s="240"/>
      <c r="I65" s="240"/>
      <c r="J65" s="247"/>
      <c r="AA65" s="55" t="s">
        <v>79</v>
      </c>
    </row>
    <row r="66" spans="1:27" ht="16.5" customHeight="1" outlineLevel="1" x14ac:dyDescent="0.25">
      <c r="A66" s="8"/>
      <c r="B66" s="102"/>
      <c r="C66" s="252" t="s">
        <v>78</v>
      </c>
      <c r="D66" s="252"/>
      <c r="E66" s="252"/>
      <c r="F66" s="253" t="s">
        <v>77</v>
      </c>
      <c r="G66" s="253"/>
      <c r="H66" s="253"/>
      <c r="I66" s="253"/>
      <c r="J66" s="254"/>
    </row>
    <row r="67" spans="1:27" ht="16.5" customHeight="1" outlineLevel="1" x14ac:dyDescent="0.25">
      <c r="A67" s="8"/>
      <c r="B67" s="102"/>
      <c r="C67" s="252" t="s">
        <v>76</v>
      </c>
      <c r="D67" s="252"/>
      <c r="E67" s="252"/>
      <c r="F67" s="253" t="s">
        <v>294</v>
      </c>
      <c r="G67" s="253"/>
      <c r="H67" s="253"/>
      <c r="I67" s="253"/>
      <c r="J67" s="254"/>
    </row>
    <row r="68" spans="1:27" ht="16.5" customHeight="1" outlineLevel="1" x14ac:dyDescent="0.25">
      <c r="A68" s="8"/>
      <c r="B68" s="102"/>
      <c r="C68" s="252" t="s">
        <v>74</v>
      </c>
      <c r="D68" s="252"/>
      <c r="E68" s="252"/>
      <c r="F68" s="253" t="s">
        <v>230</v>
      </c>
      <c r="G68" s="253"/>
      <c r="H68" s="253"/>
      <c r="I68" s="253"/>
      <c r="J68" s="254"/>
    </row>
    <row r="69" spans="1:27" ht="16.5" customHeight="1" outlineLevel="1" x14ac:dyDescent="0.25">
      <c r="A69" s="8"/>
      <c r="B69" s="102"/>
      <c r="C69" s="252" t="s">
        <v>72</v>
      </c>
      <c r="D69" s="252"/>
      <c r="E69" s="252"/>
      <c r="F69" s="253" t="s">
        <v>71</v>
      </c>
      <c r="G69" s="253"/>
      <c r="H69" s="253"/>
      <c r="I69" s="253"/>
      <c r="J69" s="254"/>
    </row>
    <row r="70" spans="1:27" ht="16.5" customHeight="1" outlineLevel="1" x14ac:dyDescent="0.25">
      <c r="A70" s="8"/>
      <c r="B70" s="102"/>
      <c r="C70" s="252" t="s">
        <v>70</v>
      </c>
      <c r="D70" s="252"/>
      <c r="E70" s="252"/>
      <c r="F70" s="253" t="s">
        <v>295</v>
      </c>
      <c r="G70" s="253"/>
      <c r="H70" s="253"/>
      <c r="I70" s="253"/>
      <c r="J70" s="254"/>
    </row>
    <row r="71" spans="1:27" ht="16.5" customHeight="1" outlineLevel="1" x14ac:dyDescent="0.25">
      <c r="A71" s="8"/>
      <c r="B71" s="102"/>
      <c r="C71" s="252" t="s">
        <v>68</v>
      </c>
      <c r="D71" s="252"/>
      <c r="E71" s="252"/>
      <c r="F71" s="253" t="s">
        <v>296</v>
      </c>
      <c r="G71" s="253"/>
      <c r="H71" s="253"/>
      <c r="I71" s="253"/>
      <c r="J71" s="254"/>
    </row>
    <row r="72" spans="1:27" ht="16.5" customHeight="1" outlineLevel="1" x14ac:dyDescent="0.25">
      <c r="A72" s="8"/>
      <c r="B72" s="102"/>
      <c r="C72" s="252" t="s">
        <v>66</v>
      </c>
      <c r="D72" s="252"/>
      <c r="E72" s="252"/>
      <c r="F72" s="253" t="s">
        <v>297</v>
      </c>
      <c r="G72" s="253"/>
      <c r="H72" s="253"/>
      <c r="I72" s="253"/>
      <c r="J72" s="254"/>
    </row>
    <row r="73" spans="1:27" hidden="1" outlineLevel="1" x14ac:dyDescent="0.25">
      <c r="A73" s="8"/>
      <c r="B73" s="83"/>
      <c r="C73" s="6"/>
      <c r="D73" s="6"/>
      <c r="E73" s="6"/>
      <c r="F73" s="6"/>
      <c r="G73" s="6"/>
      <c r="H73" s="6"/>
      <c r="I73" s="6"/>
      <c r="J73" s="79"/>
    </row>
    <row r="74" spans="1:27" s="4" customFormat="1" outlineLevel="1" x14ac:dyDescent="0.25">
      <c r="A74" s="8" t="s">
        <v>64</v>
      </c>
      <c r="B74" s="237" t="s">
        <v>63</v>
      </c>
      <c r="C74" s="238"/>
      <c r="D74" s="238"/>
      <c r="E74" s="238"/>
      <c r="F74" s="238"/>
      <c r="G74" s="238"/>
      <c r="H74" s="238"/>
      <c r="I74" s="238"/>
      <c r="J74" s="255"/>
    </row>
    <row r="75" spans="1:27" ht="26.25" customHeight="1" outlineLevel="1" x14ac:dyDescent="0.25">
      <c r="A75" s="8"/>
      <c r="B75" s="244" t="s">
        <v>62</v>
      </c>
      <c r="C75" s="245"/>
      <c r="D75" s="245"/>
      <c r="E75" s="245"/>
      <c r="F75" s="245"/>
      <c r="G75" s="245"/>
      <c r="H75" s="245"/>
      <c r="I75" s="245"/>
      <c r="J75" s="246"/>
    </row>
    <row r="76" spans="1:27" hidden="1" x14ac:dyDescent="0.25">
      <c r="A76" s="11"/>
      <c r="B76" s="100"/>
      <c r="C76" s="6"/>
      <c r="D76" s="6"/>
      <c r="E76" s="6"/>
      <c r="F76" s="6"/>
      <c r="G76" s="6"/>
      <c r="H76" s="6"/>
      <c r="I76" s="6"/>
      <c r="J76" s="79"/>
    </row>
    <row r="77" spans="1:27" hidden="1" outlineLevel="1" x14ac:dyDescent="0.25">
      <c r="A77" s="11"/>
      <c r="B77" s="86" t="s">
        <v>61</v>
      </c>
      <c r="C77" s="6"/>
      <c r="D77" s="6"/>
      <c r="E77" s="6"/>
      <c r="F77" s="6"/>
      <c r="G77" s="6"/>
      <c r="H77" s="6"/>
      <c r="I77" s="6"/>
      <c r="J77" s="79"/>
    </row>
    <row r="78" spans="1:27" s="4" customFormat="1" ht="38.450000000000003" hidden="1" customHeight="1" outlineLevel="1" x14ac:dyDescent="0.25">
      <c r="A78" s="8" t="s">
        <v>60</v>
      </c>
      <c r="B78" s="239" t="s">
        <v>59</v>
      </c>
      <c r="C78" s="240"/>
      <c r="D78" s="240"/>
      <c r="E78" s="240"/>
      <c r="F78" s="240"/>
      <c r="G78" s="240"/>
      <c r="H78" s="240"/>
      <c r="I78" s="240"/>
      <c r="J78" s="247"/>
    </row>
    <row r="79" spans="1:27" ht="27.75" hidden="1" customHeight="1" outlineLevel="1" x14ac:dyDescent="0.25">
      <c r="A79" s="10"/>
      <c r="B79" s="244"/>
      <c r="C79" s="245"/>
      <c r="D79" s="245"/>
      <c r="E79" s="245"/>
      <c r="F79" s="245"/>
      <c r="G79" s="245"/>
      <c r="H79" s="245"/>
      <c r="I79" s="245"/>
      <c r="J79" s="246"/>
    </row>
    <row r="80" spans="1:27" hidden="1" collapsed="1" x14ac:dyDescent="0.25">
      <c r="A80" s="10"/>
      <c r="B80" s="102"/>
      <c r="C80" s="9"/>
      <c r="D80" s="9"/>
      <c r="E80" s="9"/>
      <c r="F80" s="9"/>
      <c r="G80" s="9"/>
      <c r="H80" s="9"/>
      <c r="I80" s="9"/>
      <c r="J80" s="103"/>
    </row>
    <row r="81" spans="1:22" ht="5.25" hidden="1" customHeight="1" x14ac:dyDescent="0.4">
      <c r="A81" s="19"/>
      <c r="B81" s="94"/>
      <c r="C81" s="54"/>
      <c r="D81" s="54"/>
      <c r="E81" s="54"/>
      <c r="F81" s="54"/>
      <c r="G81" s="54"/>
      <c r="H81" s="54"/>
      <c r="I81" s="54"/>
      <c r="J81" s="82"/>
      <c r="K81" s="19"/>
      <c r="L81" s="19"/>
      <c r="M81" s="19"/>
      <c r="N81" s="19"/>
      <c r="O81" s="19"/>
      <c r="P81" s="19"/>
      <c r="Q81" s="19"/>
      <c r="R81" s="19"/>
      <c r="S81" s="19"/>
      <c r="T81" s="19"/>
      <c r="U81" s="19"/>
      <c r="V81" s="19"/>
    </row>
    <row r="82" spans="1:22" s="3" customFormat="1" hidden="1" x14ac:dyDescent="0.25">
      <c r="B82" s="102"/>
      <c r="C82" s="9"/>
      <c r="D82" s="9"/>
      <c r="E82" s="9"/>
      <c r="F82" s="9"/>
      <c r="G82" s="9"/>
      <c r="H82" s="9"/>
      <c r="I82" s="9"/>
      <c r="J82" s="103"/>
    </row>
    <row r="83" spans="1:22" s="4" customFormat="1" x14ac:dyDescent="0.25">
      <c r="A83" s="5" t="s">
        <v>58</v>
      </c>
      <c r="B83" s="239" t="s">
        <v>57</v>
      </c>
      <c r="C83" s="240"/>
      <c r="D83" s="240"/>
      <c r="E83" s="240"/>
      <c r="F83" s="240"/>
      <c r="G83" s="240"/>
      <c r="H83" s="240"/>
      <c r="I83" s="240"/>
      <c r="J83" s="247"/>
    </row>
    <row r="84" spans="1:22" ht="30" hidden="1" customHeight="1" x14ac:dyDescent="0.25">
      <c r="A84" s="3"/>
      <c r="B84" s="244"/>
      <c r="C84" s="245"/>
      <c r="D84" s="245"/>
      <c r="E84" s="245"/>
      <c r="F84" s="245"/>
      <c r="G84" s="245"/>
      <c r="H84" s="245"/>
      <c r="I84" s="245"/>
      <c r="J84" s="246"/>
    </row>
    <row r="85" spans="1:22" hidden="1" x14ac:dyDescent="0.25">
      <c r="A85" s="3"/>
      <c r="B85" s="83"/>
      <c r="C85" s="6"/>
      <c r="D85" s="6"/>
      <c r="E85" s="6"/>
      <c r="F85" s="6"/>
      <c r="G85" s="6"/>
      <c r="H85" s="6"/>
      <c r="I85" s="6"/>
      <c r="J85" s="79"/>
    </row>
    <row r="86" spans="1:22" ht="26.25" hidden="1" x14ac:dyDescent="0.4">
      <c r="A86" s="19"/>
      <c r="B86" s="81" t="s">
        <v>56</v>
      </c>
      <c r="C86" s="54"/>
      <c r="D86" s="54"/>
      <c r="E86" s="54"/>
      <c r="F86" s="54"/>
      <c r="G86" s="54"/>
      <c r="H86" s="54"/>
      <c r="I86" s="54"/>
      <c r="J86" s="82"/>
      <c r="K86" s="19"/>
      <c r="L86" s="19"/>
      <c r="M86" s="19"/>
      <c r="N86" s="19"/>
      <c r="O86" s="19"/>
      <c r="P86" s="19"/>
      <c r="Q86" s="19"/>
      <c r="R86" s="19"/>
      <c r="S86" s="19"/>
      <c r="T86" s="19"/>
      <c r="U86" s="19"/>
      <c r="V86" s="19"/>
    </row>
    <row r="87" spans="1:22" ht="5.25" hidden="1" customHeight="1" x14ac:dyDescent="0.4">
      <c r="A87" s="19"/>
      <c r="B87" s="94"/>
      <c r="C87" s="54"/>
      <c r="D87" s="54"/>
      <c r="E87" s="54"/>
      <c r="F87" s="54"/>
      <c r="G87" s="54"/>
      <c r="H87" s="54"/>
      <c r="I87" s="54"/>
      <c r="J87" s="82"/>
      <c r="K87" s="19"/>
      <c r="L87" s="19"/>
      <c r="M87" s="19"/>
      <c r="N87" s="19"/>
      <c r="O87" s="19"/>
      <c r="P87" s="19"/>
      <c r="Q87" s="19"/>
      <c r="R87" s="19"/>
      <c r="S87" s="19"/>
      <c r="T87" s="19"/>
      <c r="U87" s="19"/>
      <c r="V87" s="19"/>
    </row>
    <row r="88" spans="1:22" s="4" customFormat="1" hidden="1" x14ac:dyDescent="0.25">
      <c r="A88" s="5" t="s">
        <v>55</v>
      </c>
      <c r="B88" s="239" t="s">
        <v>54</v>
      </c>
      <c r="C88" s="240"/>
      <c r="D88" s="240"/>
      <c r="E88" s="240"/>
      <c r="F88" s="240"/>
      <c r="G88" s="240"/>
      <c r="H88" s="240"/>
      <c r="I88" s="240"/>
      <c r="J88" s="247"/>
    </row>
    <row r="89" spans="1:22" ht="27.75" hidden="1" customHeight="1" x14ac:dyDescent="0.25">
      <c r="A89" s="2"/>
      <c r="B89" s="256" t="s">
        <v>53</v>
      </c>
      <c r="C89" s="257"/>
      <c r="D89" s="257"/>
      <c r="E89" s="257"/>
      <c r="F89" s="257"/>
      <c r="G89" s="257"/>
      <c r="H89" s="257"/>
      <c r="I89" s="257"/>
      <c r="J89" s="258"/>
    </row>
    <row r="90" spans="1:22" hidden="1" x14ac:dyDescent="0.25">
      <c r="A90" s="2"/>
      <c r="B90" s="104" t="s">
        <v>52</v>
      </c>
      <c r="C90" s="34"/>
      <c r="D90" s="34"/>
      <c r="E90" s="34"/>
      <c r="F90" s="34"/>
      <c r="G90" s="34"/>
      <c r="H90" s="34"/>
      <c r="I90" s="34"/>
      <c r="J90" s="105"/>
    </row>
    <row r="91" spans="1:22" x14ac:dyDescent="0.25">
      <c r="A91" s="2"/>
      <c r="B91" s="259" t="s">
        <v>277</v>
      </c>
      <c r="C91" s="260"/>
      <c r="D91" s="33" t="str">
        <f t="shared" ref="D91:I91" si="0">D$111</f>
        <v>FY19</v>
      </c>
      <c r="E91" s="33" t="str">
        <f t="shared" si="0"/>
        <v>FY20</v>
      </c>
      <c r="F91" s="33" t="str">
        <f t="shared" si="0"/>
        <v>FY21</v>
      </c>
      <c r="G91" s="33" t="str">
        <f t="shared" si="0"/>
        <v>FY22</v>
      </c>
      <c r="H91" s="33" t="str">
        <f t="shared" si="0"/>
        <v>FY23</v>
      </c>
      <c r="I91" s="33" t="str">
        <f t="shared" si="0"/>
        <v>FY24</v>
      </c>
      <c r="J91" s="106" t="s">
        <v>10</v>
      </c>
    </row>
    <row r="92" spans="1:22" s="169" customFormat="1" ht="15" customHeight="1" x14ac:dyDescent="0.25">
      <c r="A92" s="166"/>
      <c r="B92" s="303" t="s">
        <v>284</v>
      </c>
      <c r="C92" s="304"/>
      <c r="D92" s="167">
        <v>291802.875</v>
      </c>
      <c r="E92" s="167">
        <v>301665</v>
      </c>
      <c r="F92" s="167">
        <v>310714.95</v>
      </c>
      <c r="G92" s="167">
        <v>319764.90000000002</v>
      </c>
      <c r="H92" s="167">
        <v>328814.84999999998</v>
      </c>
      <c r="I92" s="167">
        <v>337864.8</v>
      </c>
      <c r="J92" s="168">
        <v>1890627.3750000002</v>
      </c>
    </row>
    <row r="93" spans="1:22" ht="15" hidden="1" customHeight="1" outlineLevel="1" x14ac:dyDescent="0.25">
      <c r="A93" s="2"/>
      <c r="B93" s="263" t="s">
        <v>51</v>
      </c>
      <c r="C93" s="264"/>
      <c r="D93" s="52">
        <v>0</v>
      </c>
      <c r="E93" s="52">
        <v>0</v>
      </c>
      <c r="F93" s="52">
        <v>0</v>
      </c>
      <c r="G93" s="52">
        <v>0</v>
      </c>
      <c r="H93" s="52">
        <v>0</v>
      </c>
      <c r="I93" s="52">
        <v>0</v>
      </c>
      <c r="J93" s="107">
        <v>0</v>
      </c>
    </row>
    <row r="94" spans="1:22" ht="15" hidden="1" customHeight="1" outlineLevel="1" x14ac:dyDescent="0.25">
      <c r="A94" s="2"/>
      <c r="B94" s="263" t="s">
        <v>50</v>
      </c>
      <c r="C94" s="264"/>
      <c r="D94" s="52">
        <v>0</v>
      </c>
      <c r="E94" s="52">
        <v>0</v>
      </c>
      <c r="F94" s="52">
        <v>0</v>
      </c>
      <c r="G94" s="52">
        <v>0</v>
      </c>
      <c r="H94" s="52">
        <v>0</v>
      </c>
      <c r="I94" s="52">
        <v>0</v>
      </c>
      <c r="J94" s="107">
        <v>0</v>
      </c>
    </row>
    <row r="95" spans="1:22" ht="15" hidden="1" customHeight="1" outlineLevel="1" x14ac:dyDescent="0.25">
      <c r="A95" s="2"/>
      <c r="B95" s="263" t="s">
        <v>49</v>
      </c>
      <c r="C95" s="264"/>
      <c r="D95" s="52">
        <v>0</v>
      </c>
      <c r="E95" s="52">
        <v>0</v>
      </c>
      <c r="F95" s="52">
        <v>0</v>
      </c>
      <c r="G95" s="52">
        <v>0</v>
      </c>
      <c r="H95" s="52">
        <v>0</v>
      </c>
      <c r="I95" s="52">
        <v>0</v>
      </c>
      <c r="J95" s="107">
        <v>0</v>
      </c>
    </row>
    <row r="96" spans="1:22" ht="15" hidden="1" customHeight="1" outlineLevel="1" x14ac:dyDescent="0.25">
      <c r="A96" s="2"/>
      <c r="B96" s="263" t="s">
        <v>48</v>
      </c>
      <c r="C96" s="264"/>
      <c r="D96" s="52">
        <v>0</v>
      </c>
      <c r="E96" s="52">
        <v>0</v>
      </c>
      <c r="F96" s="52">
        <v>0</v>
      </c>
      <c r="G96" s="52">
        <v>0</v>
      </c>
      <c r="H96" s="52">
        <v>0</v>
      </c>
      <c r="I96" s="52">
        <v>0</v>
      </c>
      <c r="J96" s="107">
        <v>0</v>
      </c>
    </row>
    <row r="97" spans="1:24" ht="15" customHeight="1" collapsed="1" x14ac:dyDescent="0.25">
      <c r="A97" s="2"/>
      <c r="B97" s="259" t="s">
        <v>47</v>
      </c>
      <c r="C97" s="260"/>
      <c r="D97" s="51"/>
      <c r="E97" s="51"/>
      <c r="F97" s="50"/>
      <c r="G97" s="50"/>
      <c r="H97" s="50"/>
      <c r="I97" s="50"/>
      <c r="J97" s="108"/>
    </row>
    <row r="98" spans="1:24" x14ac:dyDescent="0.25">
      <c r="A98" s="2"/>
      <c r="B98" s="265" t="s">
        <v>46</v>
      </c>
      <c r="C98" s="266"/>
      <c r="D98" s="30"/>
      <c r="E98" s="30"/>
      <c r="F98" s="30"/>
      <c r="G98" s="30"/>
      <c r="H98" s="30"/>
      <c r="I98" s="30"/>
      <c r="J98" s="107">
        <v>0</v>
      </c>
    </row>
    <row r="99" spans="1:24" x14ac:dyDescent="0.25">
      <c r="A99" s="2"/>
      <c r="B99" s="265" t="s">
        <v>45</v>
      </c>
      <c r="C99" s="266"/>
      <c r="D99" s="44"/>
      <c r="E99" s="30"/>
      <c r="F99" s="30"/>
      <c r="G99" s="30"/>
      <c r="H99" s="30"/>
      <c r="I99" s="30"/>
      <c r="J99" s="107">
        <v>0</v>
      </c>
    </row>
    <row r="100" spans="1:24" x14ac:dyDescent="0.25">
      <c r="A100" s="2"/>
      <c r="B100" s="267" t="s">
        <v>44</v>
      </c>
      <c r="C100" s="268"/>
      <c r="D100" s="49">
        <v>51494.625</v>
      </c>
      <c r="E100" s="49">
        <v>53235</v>
      </c>
      <c r="F100" s="49">
        <v>54832.049999999996</v>
      </c>
      <c r="G100" s="49">
        <v>56429.1</v>
      </c>
      <c r="H100" s="49">
        <v>58026.15</v>
      </c>
      <c r="I100" s="49">
        <v>59623.199999999997</v>
      </c>
      <c r="J100" s="107">
        <v>333640.125</v>
      </c>
    </row>
    <row r="101" spans="1:24" x14ac:dyDescent="0.25">
      <c r="A101" s="2"/>
      <c r="B101" s="259" t="s">
        <v>43</v>
      </c>
      <c r="C101" s="260"/>
      <c r="D101" s="53">
        <v>51494.625</v>
      </c>
      <c r="E101" s="53">
        <v>53235</v>
      </c>
      <c r="F101" s="53">
        <v>54832.049999999996</v>
      </c>
      <c r="G101" s="53">
        <v>56429.1</v>
      </c>
      <c r="H101" s="53">
        <v>58026.15</v>
      </c>
      <c r="I101" s="53">
        <v>59623.199999999997</v>
      </c>
      <c r="J101" s="107">
        <v>333640.125</v>
      </c>
    </row>
    <row r="102" spans="1:24" s="4" customFormat="1" ht="15.75" thickBot="1" x14ac:dyDescent="0.3">
      <c r="A102" s="5"/>
      <c r="B102" s="321" t="s">
        <v>42</v>
      </c>
      <c r="C102" s="322"/>
      <c r="D102" s="66">
        <v>343297.5</v>
      </c>
      <c r="E102" s="66">
        <v>354900</v>
      </c>
      <c r="F102" s="66">
        <v>365547</v>
      </c>
      <c r="G102" s="66">
        <v>376194</v>
      </c>
      <c r="H102" s="66">
        <v>386841</v>
      </c>
      <c r="I102" s="66">
        <v>397488</v>
      </c>
      <c r="J102" s="109">
        <v>2224267.5</v>
      </c>
    </row>
    <row r="103" spans="1:24" ht="15.75" hidden="1" thickTop="1" x14ac:dyDescent="0.25">
      <c r="A103" s="2"/>
      <c r="B103" s="110"/>
      <c r="C103" s="6"/>
      <c r="D103" s="6"/>
      <c r="E103" s="6"/>
      <c r="F103" s="6"/>
      <c r="G103" s="6"/>
      <c r="H103" s="6"/>
      <c r="I103" s="6"/>
      <c r="J103" s="79"/>
    </row>
    <row r="104" spans="1:24" ht="23.25" customHeight="1" thickTop="1" x14ac:dyDescent="0.25">
      <c r="A104" s="8" t="s">
        <v>36</v>
      </c>
      <c r="B104" s="273" t="s">
        <v>41</v>
      </c>
      <c r="C104" s="274"/>
      <c r="D104" s="274"/>
      <c r="E104" s="274"/>
      <c r="F104" s="274"/>
      <c r="G104" s="274"/>
      <c r="H104" s="274"/>
      <c r="I104" s="274"/>
      <c r="J104" s="275"/>
      <c r="W104" s="46" t="s">
        <v>40</v>
      </c>
      <c r="X104" s="46" t="b">
        <v>1</v>
      </c>
    </row>
    <row r="105" spans="1:24" ht="15" customHeight="1" x14ac:dyDescent="0.25">
      <c r="A105" s="2"/>
      <c r="B105" s="256" t="s">
        <v>39</v>
      </c>
      <c r="C105" s="257"/>
      <c r="D105" s="257"/>
      <c r="E105" s="257"/>
      <c r="F105" s="257"/>
      <c r="G105" s="257"/>
      <c r="H105" s="276">
        <v>159407</v>
      </c>
      <c r="I105" s="277"/>
      <c r="J105" s="97"/>
      <c r="W105" s="46" t="s">
        <v>38</v>
      </c>
      <c r="X105" s="46" t="b">
        <v>0</v>
      </c>
    </row>
    <row r="106" spans="1:24" ht="15" hidden="1" customHeight="1" x14ac:dyDescent="0.25">
      <c r="A106" s="2"/>
      <c r="B106" s="256" t="s">
        <v>37</v>
      </c>
      <c r="C106" s="257"/>
      <c r="D106" s="257"/>
      <c r="E106" s="257"/>
      <c r="F106" s="257"/>
      <c r="G106" s="257"/>
      <c r="H106" s="17"/>
      <c r="I106" s="17"/>
      <c r="J106" s="97"/>
      <c r="W106" s="46"/>
      <c r="X106" s="46"/>
    </row>
    <row r="107" spans="1:24" hidden="1" x14ac:dyDescent="0.25">
      <c r="A107" s="2"/>
      <c r="B107" s="83"/>
      <c r="C107" s="6"/>
      <c r="D107" s="6"/>
      <c r="E107" s="6"/>
      <c r="F107" s="6"/>
      <c r="G107" s="6"/>
      <c r="H107" s="6"/>
      <c r="I107" s="6"/>
      <c r="J107" s="79"/>
    </row>
    <row r="108" spans="1:24" s="4" customFormat="1" ht="15" hidden="1" customHeight="1" outlineLevel="1" x14ac:dyDescent="0.25">
      <c r="A108" s="5" t="s">
        <v>36</v>
      </c>
      <c r="B108" s="273" t="s">
        <v>35</v>
      </c>
      <c r="C108" s="274"/>
      <c r="D108" s="274"/>
      <c r="E108" s="274"/>
      <c r="F108" s="274"/>
      <c r="G108" s="274"/>
      <c r="H108" s="274"/>
      <c r="I108" s="274"/>
      <c r="J108" s="275"/>
    </row>
    <row r="109" spans="1:24" ht="30.75" hidden="1" customHeight="1" outlineLevel="1" x14ac:dyDescent="0.25">
      <c r="A109" s="2"/>
      <c r="B109" s="256" t="s">
        <v>34</v>
      </c>
      <c r="C109" s="257"/>
      <c r="D109" s="257"/>
      <c r="E109" s="257"/>
      <c r="F109" s="257"/>
      <c r="G109" s="257"/>
      <c r="H109" s="257"/>
      <c r="I109" s="257"/>
      <c r="J109" s="258"/>
    </row>
    <row r="110" spans="1:24" hidden="1" outlineLevel="1" x14ac:dyDescent="0.25">
      <c r="A110" s="2"/>
      <c r="B110" s="104" t="s">
        <v>18</v>
      </c>
      <c r="C110" s="34"/>
      <c r="D110" s="34"/>
      <c r="E110" s="34"/>
      <c r="F110" s="34"/>
      <c r="G110" s="34"/>
      <c r="H110" s="34"/>
      <c r="I110" s="34"/>
      <c r="J110" s="105"/>
    </row>
    <row r="111" spans="1:24" outlineLevel="1" x14ac:dyDescent="0.25">
      <c r="A111" s="2"/>
      <c r="B111" s="339" t="s">
        <v>33</v>
      </c>
      <c r="C111" s="340"/>
      <c r="D111" s="180" t="s">
        <v>16</v>
      </c>
      <c r="E111" s="181" t="s">
        <v>15</v>
      </c>
      <c r="F111" s="181" t="s">
        <v>14</v>
      </c>
      <c r="G111" s="181" t="s">
        <v>13</v>
      </c>
      <c r="H111" s="181" t="s">
        <v>12</v>
      </c>
      <c r="I111" s="181" t="s">
        <v>11</v>
      </c>
      <c r="J111" s="183" t="s">
        <v>10</v>
      </c>
    </row>
    <row r="112" spans="1:24" ht="15.75" outlineLevel="1" thickBot="1" x14ac:dyDescent="0.3">
      <c r="A112" s="2"/>
      <c r="B112" s="319" t="s">
        <v>32</v>
      </c>
      <c r="C112" s="320"/>
      <c r="D112" s="177"/>
      <c r="E112" s="178">
        <v>2.5000000000000001E-2</v>
      </c>
      <c r="F112" s="178">
        <v>2.5000000000000001E-2</v>
      </c>
      <c r="G112" s="178">
        <f>$F112</f>
        <v>2.5000000000000001E-2</v>
      </c>
      <c r="H112" s="178">
        <f>$F112</f>
        <v>2.5000000000000001E-2</v>
      </c>
      <c r="I112" s="178">
        <f>$F112</f>
        <v>2.5000000000000001E-2</v>
      </c>
      <c r="J112" s="179"/>
    </row>
    <row r="113" spans="1:10" outlineLevel="1" x14ac:dyDescent="0.25">
      <c r="A113" s="2"/>
      <c r="B113" s="280" t="s">
        <v>31</v>
      </c>
      <c r="C113" s="281"/>
      <c r="D113" s="170"/>
      <c r="E113" s="44"/>
      <c r="F113" s="44"/>
      <c r="G113" s="44"/>
      <c r="H113" s="44"/>
      <c r="I113" s="44"/>
      <c r="J113" s="112">
        <f>SUM(D113:I113)</f>
        <v>0</v>
      </c>
    </row>
    <row r="114" spans="1:10" ht="15.95" customHeight="1" outlineLevel="1" x14ac:dyDescent="0.25">
      <c r="A114" s="2"/>
      <c r="B114" s="282" t="s">
        <v>30</v>
      </c>
      <c r="C114" s="283"/>
      <c r="D114" s="170"/>
      <c r="E114" s="44"/>
      <c r="F114" s="44"/>
      <c r="G114" s="44"/>
      <c r="H114" s="44"/>
      <c r="I114" s="44"/>
      <c r="J114" s="112">
        <f>SUM(D114:I114)</f>
        <v>0</v>
      </c>
    </row>
    <row r="115" spans="1:10" outlineLevel="1" x14ac:dyDescent="0.25">
      <c r="A115" s="2"/>
      <c r="B115" s="280" t="s">
        <v>29</v>
      </c>
      <c r="C115" s="281"/>
      <c r="D115" s="171"/>
      <c r="E115" s="42"/>
      <c r="F115" s="41"/>
      <c r="G115" s="41"/>
      <c r="H115" s="41"/>
      <c r="I115" s="41"/>
      <c r="J115" s="113"/>
    </row>
    <row r="116" spans="1:10" outlineLevel="1" x14ac:dyDescent="0.25">
      <c r="A116" s="2"/>
      <c r="B116" s="280" t="s">
        <v>28</v>
      </c>
      <c r="C116" s="281"/>
      <c r="D116" s="172">
        <v>3521</v>
      </c>
      <c r="E116" s="40">
        <v>3549</v>
      </c>
      <c r="F116" s="39">
        <v>3549</v>
      </c>
      <c r="G116" s="39">
        <v>3549</v>
      </c>
      <c r="H116" s="39">
        <v>3549</v>
      </c>
      <c r="I116" s="39">
        <v>3549</v>
      </c>
      <c r="J116" s="114"/>
    </row>
    <row r="117" spans="1:10" outlineLevel="1" x14ac:dyDescent="0.25">
      <c r="A117" s="2"/>
      <c r="B117" s="280" t="s">
        <v>27</v>
      </c>
      <c r="C117" s="281"/>
      <c r="D117" s="170">
        <f>96*1.025</f>
        <v>98.399999999999991</v>
      </c>
      <c r="E117" s="44">
        <f>D117*1.025</f>
        <v>100.85999999999999</v>
      </c>
      <c r="F117" s="43">
        <f t="shared" ref="F117:I117" si="1">E117*1.025</f>
        <v>103.38149999999997</v>
      </c>
      <c r="G117" s="43">
        <f t="shared" si="1"/>
        <v>105.96603749999997</v>
      </c>
      <c r="H117" s="43">
        <f t="shared" si="1"/>
        <v>108.61518843749997</v>
      </c>
      <c r="I117" s="43">
        <f t="shared" si="1"/>
        <v>111.33056814843745</v>
      </c>
      <c r="J117" s="112"/>
    </row>
    <row r="118" spans="1:10" outlineLevel="1" x14ac:dyDescent="0.25">
      <c r="A118" s="2"/>
      <c r="B118" s="280" t="s">
        <v>26</v>
      </c>
      <c r="C118" s="281"/>
      <c r="D118" s="173">
        <f t="shared" ref="D118:I118" si="2">D116*D117</f>
        <v>346466.39999999997</v>
      </c>
      <c r="E118" s="53">
        <f t="shared" si="2"/>
        <v>357952.13999999996</v>
      </c>
      <c r="F118" s="53">
        <f t="shared" si="2"/>
        <v>366900.94349999994</v>
      </c>
      <c r="G118" s="53">
        <f t="shared" si="2"/>
        <v>376073.46708749991</v>
      </c>
      <c r="H118" s="53">
        <f t="shared" si="2"/>
        <v>385475.30376468739</v>
      </c>
      <c r="I118" s="53">
        <f t="shared" si="2"/>
        <v>395112.18635880452</v>
      </c>
      <c r="J118" s="107">
        <f>SUM(D118:I118)</f>
        <v>2227980.4407109916</v>
      </c>
    </row>
    <row r="119" spans="1:10" outlineLevel="1" x14ac:dyDescent="0.25">
      <c r="A119" s="2"/>
      <c r="B119" s="280" t="s">
        <v>25</v>
      </c>
      <c r="C119" s="281"/>
      <c r="D119" s="174"/>
      <c r="E119" s="73"/>
      <c r="F119" s="53">
        <f t="shared" ref="F119:G122" si="3">E119*(1+$G$112)</f>
        <v>0</v>
      </c>
      <c r="G119" s="53">
        <f t="shared" si="3"/>
        <v>0</v>
      </c>
      <c r="H119" s="53">
        <f>G119*(1+$H$112)</f>
        <v>0</v>
      </c>
      <c r="I119" s="53">
        <f>H119*(1+$I$112)</f>
        <v>0</v>
      </c>
      <c r="J119" s="107"/>
    </row>
    <row r="120" spans="1:10" outlineLevel="1" x14ac:dyDescent="0.25">
      <c r="A120" s="2"/>
      <c r="B120" s="280" t="s">
        <v>24</v>
      </c>
      <c r="C120" s="281"/>
      <c r="D120" s="174"/>
      <c r="E120" s="73"/>
      <c r="F120" s="53">
        <f t="shared" si="3"/>
        <v>0</v>
      </c>
      <c r="G120" s="53">
        <f t="shared" si="3"/>
        <v>0</v>
      </c>
      <c r="H120" s="53">
        <f>G120*(1+$H$112)</f>
        <v>0</v>
      </c>
      <c r="I120" s="53">
        <f>H120*(1+$I$112)</f>
        <v>0</v>
      </c>
      <c r="J120" s="107"/>
    </row>
    <row r="121" spans="1:10" outlineLevel="1" x14ac:dyDescent="0.25">
      <c r="A121" s="2"/>
      <c r="B121" s="267" t="s">
        <v>23</v>
      </c>
      <c r="C121" s="268"/>
      <c r="D121" s="174"/>
      <c r="E121" s="73"/>
      <c r="F121" s="53">
        <f t="shared" si="3"/>
        <v>0</v>
      </c>
      <c r="G121" s="53">
        <f t="shared" si="3"/>
        <v>0</v>
      </c>
      <c r="H121" s="53">
        <f>G121*(1+$H$112)</f>
        <v>0</v>
      </c>
      <c r="I121" s="53">
        <f>H121*(1+$I$112)</f>
        <v>0</v>
      </c>
      <c r="J121" s="107"/>
    </row>
    <row r="122" spans="1:10" hidden="1" outlineLevel="1" x14ac:dyDescent="0.25">
      <c r="A122" s="2"/>
      <c r="B122" s="267" t="s">
        <v>23</v>
      </c>
      <c r="C122" s="268"/>
      <c r="D122" s="174"/>
      <c r="E122" s="73"/>
      <c r="F122" s="53">
        <f t="shared" si="3"/>
        <v>0</v>
      </c>
      <c r="G122" s="53">
        <f t="shared" si="3"/>
        <v>0</v>
      </c>
      <c r="H122" s="53">
        <f>G122*(1+$H$112)</f>
        <v>0</v>
      </c>
      <c r="I122" s="53">
        <f>H122*(1+$I$112)</f>
        <v>0</v>
      </c>
      <c r="J122" s="107"/>
    </row>
    <row r="123" spans="1:10" outlineLevel="1" x14ac:dyDescent="0.25">
      <c r="A123" s="2"/>
      <c r="B123" s="280" t="s">
        <v>22</v>
      </c>
      <c r="C123" s="281"/>
      <c r="D123" s="173">
        <f t="shared" ref="D123:I123" si="4">SUM(D118:D122)</f>
        <v>346466.39999999997</v>
      </c>
      <c r="E123" s="53">
        <f t="shared" si="4"/>
        <v>357952.13999999996</v>
      </c>
      <c r="F123" s="53">
        <f t="shared" si="4"/>
        <v>366900.94349999994</v>
      </c>
      <c r="G123" s="53">
        <f t="shared" si="4"/>
        <v>376073.46708749991</v>
      </c>
      <c r="H123" s="53">
        <f t="shared" si="4"/>
        <v>385475.30376468739</v>
      </c>
      <c r="I123" s="53">
        <f t="shared" si="4"/>
        <v>395112.18635880452</v>
      </c>
      <c r="J123" s="107">
        <f>SUM(D123:I123)</f>
        <v>2227980.4407109916</v>
      </c>
    </row>
    <row r="124" spans="1:10" ht="15" customHeight="1" outlineLevel="1" x14ac:dyDescent="0.25">
      <c r="A124" s="2"/>
      <c r="B124" s="267" t="s">
        <v>4</v>
      </c>
      <c r="C124" s="268"/>
      <c r="D124" s="174"/>
      <c r="E124" s="73"/>
      <c r="F124" s="53">
        <f t="shared" ref="F124:G126" si="5">E124*(1+$G$112)</f>
        <v>0</v>
      </c>
      <c r="G124" s="53">
        <f t="shared" si="5"/>
        <v>0</v>
      </c>
      <c r="H124" s="53">
        <f>G124*(1+$H$112)</f>
        <v>0</v>
      </c>
      <c r="I124" s="53">
        <f>H124*(1+$I$112)</f>
        <v>0</v>
      </c>
      <c r="J124" s="107">
        <f>SUM(D124:I124)</f>
        <v>0</v>
      </c>
    </row>
    <row r="125" spans="1:10" ht="15" hidden="1" customHeight="1" outlineLevel="1" x14ac:dyDescent="0.25">
      <c r="A125" s="2"/>
      <c r="B125" s="267" t="s">
        <v>4</v>
      </c>
      <c r="C125" s="268"/>
      <c r="D125" s="174"/>
      <c r="E125" s="73"/>
      <c r="F125" s="53">
        <f t="shared" si="5"/>
        <v>0</v>
      </c>
      <c r="G125" s="53">
        <f t="shared" si="5"/>
        <v>0</v>
      </c>
      <c r="H125" s="53">
        <f>G125*(1+$H$112)</f>
        <v>0</v>
      </c>
      <c r="I125" s="53">
        <f>H125*(1+$I$112)</f>
        <v>0</v>
      </c>
      <c r="J125" s="107">
        <f>SUM(D125:I125)</f>
        <v>0</v>
      </c>
    </row>
    <row r="126" spans="1:10" ht="15" hidden="1" customHeight="1" outlineLevel="1" x14ac:dyDescent="0.25">
      <c r="A126" s="2"/>
      <c r="B126" s="288" t="s">
        <v>4</v>
      </c>
      <c r="C126" s="289"/>
      <c r="D126" s="175"/>
      <c r="E126" s="74"/>
      <c r="F126" s="48">
        <f t="shared" si="5"/>
        <v>0</v>
      </c>
      <c r="G126" s="48">
        <f t="shared" si="5"/>
        <v>0</v>
      </c>
      <c r="H126" s="48">
        <f>G126*(1+$H$112)</f>
        <v>0</v>
      </c>
      <c r="I126" s="48">
        <f>H126*(1+$I$112)</f>
        <v>0</v>
      </c>
      <c r="J126" s="115">
        <f>SUM(D126:I126)</f>
        <v>0</v>
      </c>
    </row>
    <row r="127" spans="1:10" s="4" customFormat="1" outlineLevel="1" x14ac:dyDescent="0.25">
      <c r="A127" s="5"/>
      <c r="B127" s="271" t="s">
        <v>21</v>
      </c>
      <c r="C127" s="272"/>
      <c r="D127" s="176">
        <f t="shared" ref="D127:J127" si="6">D113+D114+D123+D124+D126+D125</f>
        <v>346466.39999999997</v>
      </c>
      <c r="E127" s="75">
        <f t="shared" si="6"/>
        <v>357952.13999999996</v>
      </c>
      <c r="F127" s="75">
        <f t="shared" si="6"/>
        <v>366900.94349999994</v>
      </c>
      <c r="G127" s="75">
        <f t="shared" si="6"/>
        <v>376073.46708749991</v>
      </c>
      <c r="H127" s="75">
        <f t="shared" si="6"/>
        <v>385475.30376468739</v>
      </c>
      <c r="I127" s="75">
        <f t="shared" si="6"/>
        <v>395112.18635880452</v>
      </c>
      <c r="J127" s="116">
        <f t="shared" si="6"/>
        <v>2227980.4407109916</v>
      </c>
    </row>
    <row r="128" spans="1:10" hidden="1" outlineLevel="1" x14ac:dyDescent="0.25">
      <c r="A128" s="2"/>
      <c r="B128" s="110"/>
      <c r="C128" s="6"/>
      <c r="D128" s="6"/>
      <c r="E128" s="6"/>
      <c r="F128" s="6"/>
      <c r="G128" s="6"/>
      <c r="H128" s="6"/>
      <c r="I128" s="6"/>
      <c r="J128" s="79"/>
    </row>
    <row r="129" spans="1:10" hidden="1" x14ac:dyDescent="0.25">
      <c r="A129" s="2"/>
      <c r="B129" s="110"/>
      <c r="C129" s="6"/>
      <c r="D129" s="6"/>
      <c r="E129" s="6"/>
      <c r="F129" s="6"/>
      <c r="G129" s="6"/>
      <c r="H129" s="6"/>
      <c r="I129" s="6"/>
      <c r="J129" s="79"/>
    </row>
    <row r="130" spans="1:10" s="4" customFormat="1" ht="15" hidden="1" customHeight="1" outlineLevel="1" x14ac:dyDescent="0.25">
      <c r="A130" s="5" t="s">
        <v>20</v>
      </c>
      <c r="B130" s="273" t="s">
        <v>19</v>
      </c>
      <c r="C130" s="274"/>
      <c r="D130" s="274"/>
      <c r="E130" s="274"/>
      <c r="F130" s="274"/>
      <c r="G130" s="274"/>
      <c r="H130" s="274"/>
      <c r="I130" s="274"/>
      <c r="J130" s="275"/>
    </row>
    <row r="131" spans="1:10" hidden="1" outlineLevel="1" x14ac:dyDescent="0.25">
      <c r="A131" s="2"/>
      <c r="B131" s="104" t="s">
        <v>18</v>
      </c>
      <c r="C131" s="34"/>
      <c r="D131" s="34"/>
      <c r="E131" s="34"/>
      <c r="F131" s="34"/>
      <c r="G131" s="34"/>
      <c r="H131" s="34"/>
      <c r="I131" s="34"/>
      <c r="J131" s="105"/>
    </row>
    <row r="132" spans="1:10" hidden="1" outlineLevel="1" x14ac:dyDescent="0.25">
      <c r="A132" s="2"/>
      <c r="B132" s="278" t="s">
        <v>17</v>
      </c>
      <c r="C132" s="279"/>
      <c r="D132" s="33" t="s">
        <v>16</v>
      </c>
      <c r="E132" s="32" t="s">
        <v>15</v>
      </c>
      <c r="F132" s="32" t="s">
        <v>14</v>
      </c>
      <c r="G132" s="32" t="s">
        <v>13</v>
      </c>
      <c r="H132" s="32" t="s">
        <v>12</v>
      </c>
      <c r="I132" s="32" t="s">
        <v>11</v>
      </c>
      <c r="J132" s="117" t="s">
        <v>10</v>
      </c>
    </row>
    <row r="133" spans="1:10" hidden="1" outlineLevel="1" x14ac:dyDescent="0.25">
      <c r="A133" s="2"/>
      <c r="B133" s="284" t="s">
        <v>9</v>
      </c>
      <c r="C133" s="285"/>
      <c r="D133" s="30"/>
      <c r="E133" s="30"/>
      <c r="F133" s="30"/>
      <c r="G133" s="30"/>
      <c r="H133" s="30"/>
      <c r="I133" s="30"/>
      <c r="J133" s="118">
        <f t="shared" ref="J133:J138" si="7">SUM(D133:I133)</f>
        <v>0</v>
      </c>
    </row>
    <row r="134" spans="1:10" hidden="1" outlineLevel="1" x14ac:dyDescent="0.25">
      <c r="A134" s="2"/>
      <c r="B134" s="284" t="s">
        <v>8</v>
      </c>
      <c r="C134" s="285"/>
      <c r="D134" s="30"/>
      <c r="E134" s="30"/>
      <c r="F134" s="30"/>
      <c r="G134" s="30"/>
      <c r="H134" s="30"/>
      <c r="I134" s="30"/>
      <c r="J134" s="118">
        <f t="shared" si="7"/>
        <v>0</v>
      </c>
    </row>
    <row r="135" spans="1:10" hidden="1" outlineLevel="1" x14ac:dyDescent="0.25">
      <c r="A135" s="2"/>
      <c r="B135" s="284" t="s">
        <v>7</v>
      </c>
      <c r="C135" s="285"/>
      <c r="D135" s="30"/>
      <c r="E135" s="30"/>
      <c r="F135" s="30"/>
      <c r="G135" s="30"/>
      <c r="H135" s="30"/>
      <c r="I135" s="30"/>
      <c r="J135" s="118">
        <f t="shared" si="7"/>
        <v>0</v>
      </c>
    </row>
    <row r="136" spans="1:10" hidden="1" outlineLevel="1" x14ac:dyDescent="0.25">
      <c r="A136" s="2"/>
      <c r="B136" s="284" t="s">
        <v>6</v>
      </c>
      <c r="C136" s="285"/>
      <c r="D136" s="30"/>
      <c r="E136" s="30"/>
      <c r="F136" s="30"/>
      <c r="G136" s="30"/>
      <c r="H136" s="30"/>
      <c r="I136" s="30"/>
      <c r="J136" s="118">
        <f t="shared" si="7"/>
        <v>0</v>
      </c>
    </row>
    <row r="137" spans="1:10" hidden="1" outlineLevel="1" x14ac:dyDescent="0.25">
      <c r="A137" s="2"/>
      <c r="B137" s="284" t="s">
        <v>5</v>
      </c>
      <c r="C137" s="285"/>
      <c r="D137" s="30"/>
      <c r="E137" s="30"/>
      <c r="F137" s="30"/>
      <c r="G137" s="30"/>
      <c r="H137" s="30"/>
      <c r="I137" s="30"/>
      <c r="J137" s="118">
        <f t="shared" si="7"/>
        <v>0</v>
      </c>
    </row>
    <row r="138" spans="1:10" hidden="1" outlineLevel="1" x14ac:dyDescent="0.25">
      <c r="A138" s="2"/>
      <c r="B138" s="267" t="s">
        <v>4</v>
      </c>
      <c r="C138" s="268"/>
      <c r="D138" s="30"/>
      <c r="E138" s="30"/>
      <c r="F138" s="30"/>
      <c r="G138" s="30"/>
      <c r="H138" s="30"/>
      <c r="I138" s="30"/>
      <c r="J138" s="118">
        <f t="shared" si="7"/>
        <v>0</v>
      </c>
    </row>
    <row r="139" spans="1:10" s="4" customFormat="1" ht="15.75" hidden="1" outlineLevel="1" thickBot="1" x14ac:dyDescent="0.3">
      <c r="A139" s="5"/>
      <c r="B139" s="286" t="s">
        <v>3</v>
      </c>
      <c r="C139" s="287"/>
      <c r="D139" s="29">
        <f t="shared" ref="D139:J139" si="8">SUM(D133:D138)</f>
        <v>0</v>
      </c>
      <c r="E139" s="29">
        <f t="shared" si="8"/>
        <v>0</v>
      </c>
      <c r="F139" s="29">
        <f t="shared" si="8"/>
        <v>0</v>
      </c>
      <c r="G139" s="29">
        <f t="shared" si="8"/>
        <v>0</v>
      </c>
      <c r="H139" s="29">
        <f t="shared" si="8"/>
        <v>0</v>
      </c>
      <c r="I139" s="29">
        <f t="shared" si="8"/>
        <v>0</v>
      </c>
      <c r="J139" s="119">
        <f t="shared" si="8"/>
        <v>0</v>
      </c>
    </row>
    <row r="140" spans="1:10" hidden="1" outlineLevel="1" x14ac:dyDescent="0.25">
      <c r="A140" s="2"/>
      <c r="B140" s="110"/>
      <c r="C140" s="6"/>
      <c r="D140" s="6"/>
      <c r="E140" s="6"/>
      <c r="F140" s="6"/>
      <c r="G140" s="6"/>
      <c r="H140" s="6"/>
      <c r="I140" s="6"/>
      <c r="J140" s="79"/>
    </row>
    <row r="141" spans="1:10" hidden="1" collapsed="1" x14ac:dyDescent="0.25">
      <c r="A141" s="2"/>
      <c r="B141" s="110"/>
      <c r="C141" s="6"/>
      <c r="D141" s="6"/>
      <c r="E141" s="6"/>
      <c r="F141" s="6"/>
      <c r="G141" s="6"/>
      <c r="H141" s="6"/>
      <c r="I141" s="6"/>
      <c r="J141" s="79"/>
    </row>
    <row r="142" spans="1:10" hidden="1" x14ac:dyDescent="0.25">
      <c r="A142" s="2"/>
      <c r="B142" s="120" t="s">
        <v>2</v>
      </c>
      <c r="C142" s="6"/>
      <c r="D142" s="6"/>
      <c r="E142" s="6"/>
      <c r="F142" s="6"/>
      <c r="G142" s="6"/>
      <c r="H142" s="6"/>
      <c r="I142" s="6"/>
      <c r="J142" s="79"/>
    </row>
    <row r="143" spans="1:10" hidden="1" x14ac:dyDescent="0.25">
      <c r="A143" s="2"/>
      <c r="B143" s="83"/>
      <c r="C143" s="6"/>
      <c r="D143" s="6"/>
      <c r="E143" s="6"/>
      <c r="F143" s="6"/>
      <c r="G143" s="6"/>
      <c r="H143" s="6"/>
      <c r="I143" s="6"/>
      <c r="J143" s="79"/>
    </row>
    <row r="144" spans="1:10" s="4" customFormat="1" x14ac:dyDescent="0.25">
      <c r="A144" s="5" t="s">
        <v>1</v>
      </c>
      <c r="B144" s="121" t="s">
        <v>0</v>
      </c>
      <c r="C144" s="28"/>
      <c r="D144" s="28"/>
      <c r="E144" s="28"/>
      <c r="F144" s="28"/>
      <c r="G144" s="28"/>
      <c r="H144" s="28"/>
      <c r="I144" s="28"/>
      <c r="J144" s="122"/>
    </row>
    <row r="145" spans="1:10" s="26" customFormat="1" ht="16.5" customHeight="1" x14ac:dyDescent="0.25">
      <c r="A145" s="27"/>
      <c r="B145" s="123" t="s">
        <v>271</v>
      </c>
      <c r="C145" s="24" t="s">
        <v>285</v>
      </c>
      <c r="D145" s="25">
        <v>253</v>
      </c>
      <c r="E145" s="25">
        <v>253</v>
      </c>
      <c r="F145" s="24"/>
      <c r="G145" s="24"/>
      <c r="H145" s="24"/>
      <c r="I145" s="24"/>
      <c r="J145" s="124"/>
    </row>
    <row r="146" spans="1:10" ht="16.5" customHeight="1" x14ac:dyDescent="0.25">
      <c r="A146" s="2"/>
      <c r="B146" s="123"/>
      <c r="C146" s="24" t="s">
        <v>274</v>
      </c>
      <c r="D146" s="25">
        <v>53</v>
      </c>
      <c r="E146" s="25">
        <v>53</v>
      </c>
      <c r="F146" s="6"/>
      <c r="G146" s="6"/>
      <c r="H146" s="6"/>
      <c r="I146" s="6"/>
      <c r="J146" s="125"/>
    </row>
    <row r="147" spans="1:10" ht="16.5" customHeight="1" x14ac:dyDescent="0.25">
      <c r="A147" s="2"/>
      <c r="B147" s="123"/>
      <c r="C147" s="24" t="s">
        <v>286</v>
      </c>
      <c r="D147" s="23">
        <v>59</v>
      </c>
      <c r="E147" s="23">
        <v>59</v>
      </c>
      <c r="F147" s="6"/>
      <c r="G147" s="6"/>
      <c r="H147" s="6"/>
      <c r="I147" s="6"/>
      <c r="J147" s="125"/>
    </row>
    <row r="148" spans="1:10" ht="16.5" customHeight="1" thickBot="1" x14ac:dyDescent="0.3">
      <c r="A148" s="2"/>
      <c r="B148" s="126"/>
      <c r="C148" s="127" t="s">
        <v>10</v>
      </c>
      <c r="D148" s="128">
        <f>SUM(D145:D147)</f>
        <v>365</v>
      </c>
      <c r="E148" s="128">
        <f>SUM(E145:E147)</f>
        <v>365</v>
      </c>
      <c r="F148" s="129"/>
      <c r="G148" s="127"/>
      <c r="H148" s="127"/>
      <c r="I148" s="127"/>
      <c r="J148" s="130"/>
    </row>
    <row r="149" spans="1:10" x14ac:dyDescent="0.25">
      <c r="A149" s="2"/>
      <c r="B149" s="2"/>
      <c r="C149" s="2"/>
      <c r="D149" s="2"/>
      <c r="E149" s="2"/>
      <c r="F149" s="2"/>
      <c r="G149" s="2"/>
      <c r="H149" s="2"/>
      <c r="I149" s="2"/>
      <c r="J149" s="2"/>
    </row>
    <row r="150" spans="1:10" x14ac:dyDescent="0.25">
      <c r="A150" s="3"/>
      <c r="B150" s="2"/>
      <c r="C150" s="2"/>
      <c r="D150" s="2"/>
      <c r="E150" s="2"/>
      <c r="F150" s="2"/>
      <c r="G150" s="2"/>
      <c r="H150" s="2"/>
      <c r="I150" s="2"/>
      <c r="J150" s="2"/>
    </row>
    <row r="151" spans="1:10" x14ac:dyDescent="0.25">
      <c r="B151" s="2"/>
      <c r="C151" s="2"/>
      <c r="D151" s="2"/>
      <c r="E151" s="2"/>
      <c r="F151" s="2"/>
      <c r="G151" s="2"/>
      <c r="H151" s="2"/>
      <c r="I151" s="2"/>
      <c r="J151" s="2"/>
    </row>
    <row r="152" spans="1:10" x14ac:dyDescent="0.25">
      <c r="B152" s="2"/>
      <c r="C152" s="2"/>
      <c r="D152" s="2"/>
      <c r="E152" s="2"/>
      <c r="F152" s="2"/>
      <c r="G152" s="2"/>
      <c r="H152" s="2"/>
      <c r="I152" s="2"/>
      <c r="J152" s="2"/>
    </row>
    <row r="153" spans="1:10" x14ac:dyDescent="0.25">
      <c r="B153" s="2"/>
      <c r="C153" s="2"/>
      <c r="D153" s="2"/>
      <c r="E153" s="2"/>
      <c r="F153" s="2"/>
      <c r="G153" s="2"/>
      <c r="H153" s="2"/>
      <c r="I153" s="2"/>
      <c r="J153" s="2"/>
    </row>
    <row r="154" spans="1:10" x14ac:dyDescent="0.25">
      <c r="B154" s="22"/>
      <c r="C154" s="22"/>
      <c r="D154" s="22"/>
      <c r="E154" s="22"/>
      <c r="F154" s="22"/>
      <c r="G154" s="22"/>
      <c r="H154" s="22"/>
      <c r="I154" s="22"/>
      <c r="J154" s="22"/>
    </row>
    <row r="155" spans="1:10" x14ac:dyDescent="0.25">
      <c r="B155" s="22"/>
      <c r="C155" s="22"/>
      <c r="D155" s="22"/>
      <c r="E155" s="22"/>
      <c r="F155" s="22"/>
      <c r="G155" s="22"/>
      <c r="H155" s="22"/>
      <c r="I155" s="22"/>
      <c r="J155" s="22"/>
    </row>
    <row r="156" spans="1:10" x14ac:dyDescent="0.25">
      <c r="B156" s="22"/>
      <c r="C156" s="22"/>
      <c r="D156" s="22"/>
      <c r="E156" s="22"/>
      <c r="F156" s="22"/>
      <c r="G156" s="22"/>
      <c r="H156" s="22"/>
      <c r="I156" s="22"/>
      <c r="J156" s="22"/>
    </row>
    <row r="157" spans="1:10" x14ac:dyDescent="0.25">
      <c r="B157" s="22"/>
      <c r="C157" s="22"/>
      <c r="D157" s="22"/>
      <c r="E157" s="22"/>
      <c r="F157" s="22"/>
      <c r="G157" s="22"/>
      <c r="H157" s="22"/>
      <c r="I157" s="22"/>
      <c r="J157" s="22"/>
    </row>
    <row r="158" spans="1:10" x14ac:dyDescent="0.25">
      <c r="B158" s="22"/>
      <c r="C158" s="22"/>
      <c r="D158" s="22"/>
      <c r="E158" s="22"/>
      <c r="F158" s="22"/>
      <c r="G158" s="22"/>
      <c r="H158" s="22"/>
      <c r="I158" s="22"/>
      <c r="J158" s="22"/>
    </row>
    <row r="159" spans="1:10" x14ac:dyDescent="0.25">
      <c r="B159" s="22"/>
      <c r="C159" s="22"/>
      <c r="D159" s="22"/>
      <c r="E159" s="22"/>
      <c r="F159" s="22"/>
      <c r="G159" s="22"/>
      <c r="H159" s="22"/>
      <c r="I159" s="22"/>
      <c r="J159" s="22"/>
    </row>
    <row r="160" spans="1:10" x14ac:dyDescent="0.25">
      <c r="B160" s="22"/>
      <c r="C160" s="22"/>
      <c r="D160" s="22"/>
      <c r="E160" s="22"/>
      <c r="F160" s="22"/>
      <c r="G160" s="22"/>
      <c r="H160" s="22"/>
      <c r="I160" s="22"/>
      <c r="J160" s="22"/>
    </row>
    <row r="161" spans="2:10" x14ac:dyDescent="0.25">
      <c r="B161" s="22"/>
      <c r="C161" s="22"/>
      <c r="D161" s="22"/>
      <c r="E161" s="22"/>
      <c r="F161" s="22"/>
      <c r="G161" s="22"/>
      <c r="H161" s="22"/>
      <c r="I161" s="22"/>
      <c r="J161" s="22"/>
    </row>
    <row r="162" spans="2:10" x14ac:dyDescent="0.25">
      <c r="B162" s="22"/>
      <c r="C162" s="22"/>
      <c r="D162" s="22"/>
      <c r="E162" s="22"/>
      <c r="F162" s="22"/>
      <c r="G162" s="22"/>
      <c r="H162" s="22"/>
      <c r="I162" s="22"/>
      <c r="J162" s="22"/>
    </row>
    <row r="163" spans="2:10" x14ac:dyDescent="0.25">
      <c r="B163" s="22"/>
      <c r="C163" s="22"/>
      <c r="D163" s="22"/>
      <c r="E163" s="22"/>
      <c r="F163" s="22"/>
      <c r="G163" s="22"/>
      <c r="H163" s="22"/>
      <c r="I163" s="22"/>
      <c r="J163" s="22"/>
    </row>
    <row r="164" spans="2:10" x14ac:dyDescent="0.25">
      <c r="B164" s="22"/>
      <c r="C164" s="22"/>
      <c r="D164" s="22"/>
      <c r="E164" s="22"/>
      <c r="F164" s="22"/>
      <c r="G164" s="22"/>
      <c r="H164" s="22"/>
      <c r="I164" s="22"/>
      <c r="J164" s="22"/>
    </row>
    <row r="165" spans="2:10" x14ac:dyDescent="0.25">
      <c r="B165" s="22"/>
      <c r="C165" s="22"/>
      <c r="D165" s="22"/>
      <c r="E165" s="22"/>
      <c r="F165" s="22"/>
      <c r="G165" s="22"/>
      <c r="H165" s="22"/>
      <c r="I165" s="22"/>
      <c r="J165" s="22"/>
    </row>
    <row r="166" spans="2:10" x14ac:dyDescent="0.25">
      <c r="B166" s="22"/>
      <c r="C166" s="22"/>
      <c r="D166" s="22"/>
      <c r="E166" s="22"/>
      <c r="F166" s="22"/>
      <c r="G166" s="22"/>
      <c r="H166" s="22"/>
      <c r="I166" s="22"/>
      <c r="J166" s="22"/>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9" name="Range7"/>
    <protectedRange sqref="D133:I138" name="Range5"/>
    <protectedRange sqref="D113:I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s>
  <mergeCells count="116">
    <mergeCell ref="B1:C1"/>
    <mergeCell ref="D1:H1"/>
    <mergeCell ref="B2:C2"/>
    <mergeCell ref="D2:H2"/>
    <mergeCell ref="I2:J4"/>
    <mergeCell ref="D3:H3"/>
    <mergeCell ref="D4:H4"/>
    <mergeCell ref="B8:J8"/>
    <mergeCell ref="B10:C10"/>
    <mergeCell ref="D10:E10"/>
    <mergeCell ref="F10:H10"/>
    <mergeCell ref="I10:J10"/>
    <mergeCell ref="B11:C12"/>
    <mergeCell ref="D11:E12"/>
    <mergeCell ref="F11:H11"/>
    <mergeCell ref="F12:H12"/>
    <mergeCell ref="B16:C16"/>
    <mergeCell ref="D16:J16"/>
    <mergeCell ref="B17:J17"/>
    <mergeCell ref="B22:C22"/>
    <mergeCell ref="D22:F22"/>
    <mergeCell ref="G22:J22"/>
    <mergeCell ref="B13:C13"/>
    <mergeCell ref="D13:E13"/>
    <mergeCell ref="F13:H13"/>
    <mergeCell ref="I13:J13"/>
    <mergeCell ref="B14:C15"/>
    <mergeCell ref="D14:E15"/>
    <mergeCell ref="F14:H15"/>
    <mergeCell ref="B43:J43"/>
    <mergeCell ref="B44:J44"/>
    <mergeCell ref="B45:J45"/>
    <mergeCell ref="B47:J47"/>
    <mergeCell ref="B48:C48"/>
    <mergeCell ref="D48:J48"/>
    <mergeCell ref="B29:D29"/>
    <mergeCell ref="B36:G36"/>
    <mergeCell ref="B37:J37"/>
    <mergeCell ref="B38:J38"/>
    <mergeCell ref="B40:J40"/>
    <mergeCell ref="B42:J42"/>
    <mergeCell ref="B62:J62"/>
    <mergeCell ref="B63:J63"/>
    <mergeCell ref="B65:J65"/>
    <mergeCell ref="C66:E66"/>
    <mergeCell ref="F66:J66"/>
    <mergeCell ref="C67:E67"/>
    <mergeCell ref="F67:J67"/>
    <mergeCell ref="B49:C49"/>
    <mergeCell ref="D49:J49"/>
    <mergeCell ref="B50:C50"/>
    <mergeCell ref="D50:J50"/>
    <mergeCell ref="B57:J57"/>
    <mergeCell ref="B58:J58"/>
    <mergeCell ref="C71:E71"/>
    <mergeCell ref="F71:J71"/>
    <mergeCell ref="C72:E72"/>
    <mergeCell ref="F72:J72"/>
    <mergeCell ref="B74:J74"/>
    <mergeCell ref="B75:J75"/>
    <mergeCell ref="C68:E68"/>
    <mergeCell ref="F68:J68"/>
    <mergeCell ref="C69:E69"/>
    <mergeCell ref="F69:J69"/>
    <mergeCell ref="C70:E70"/>
    <mergeCell ref="F70:J70"/>
    <mergeCell ref="B91:C91"/>
    <mergeCell ref="B92:C92"/>
    <mergeCell ref="B93:C93"/>
    <mergeCell ref="B94:C94"/>
    <mergeCell ref="B95:C95"/>
    <mergeCell ref="B96:C96"/>
    <mergeCell ref="B78:J78"/>
    <mergeCell ref="B79:J79"/>
    <mergeCell ref="B83:J83"/>
    <mergeCell ref="B84:J84"/>
    <mergeCell ref="B88:J88"/>
    <mergeCell ref="B89:J89"/>
    <mergeCell ref="B104:J104"/>
    <mergeCell ref="B105:G105"/>
    <mergeCell ref="H105:I105"/>
    <mergeCell ref="B106:G106"/>
    <mergeCell ref="B108:J108"/>
    <mergeCell ref="B109:J109"/>
    <mergeCell ref="B97:C97"/>
    <mergeCell ref="B98:C98"/>
    <mergeCell ref="B99:C99"/>
    <mergeCell ref="B100:C100"/>
    <mergeCell ref="B101:C101"/>
    <mergeCell ref="B102:C102"/>
    <mergeCell ref="B117:C117"/>
    <mergeCell ref="B118:C118"/>
    <mergeCell ref="B119:C119"/>
    <mergeCell ref="B120:C120"/>
    <mergeCell ref="B121:C121"/>
    <mergeCell ref="B122:C122"/>
    <mergeCell ref="B111:C111"/>
    <mergeCell ref="B112:C112"/>
    <mergeCell ref="B113:C113"/>
    <mergeCell ref="B114:C114"/>
    <mergeCell ref="B115:C115"/>
    <mergeCell ref="B116:C116"/>
    <mergeCell ref="B138:C138"/>
    <mergeCell ref="B139:C139"/>
    <mergeCell ref="B132:C132"/>
    <mergeCell ref="B133:C133"/>
    <mergeCell ref="B134:C134"/>
    <mergeCell ref="B135:C135"/>
    <mergeCell ref="B136:C136"/>
    <mergeCell ref="B137:C137"/>
    <mergeCell ref="B123:C123"/>
    <mergeCell ref="B124:C124"/>
    <mergeCell ref="B125:C125"/>
    <mergeCell ref="B126:C126"/>
    <mergeCell ref="B127:C127"/>
    <mergeCell ref="B130:J130"/>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58" orientation="portrait" r:id="rId1"/>
  <headerFooter>
    <oddHeader>&amp;L&amp;"-,Regular"&amp;11&amp;K000000FY 2019 Durham Workplan&amp;"-,Italic"&amp;10&amp;K00-046
&amp;R&amp;"-,Regular"&amp;A</oddHeader>
    <oddFooter>&amp;C&amp;"-,Regular"Transit Services - GoDurham &amp;P&amp;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6</xdr:col>
                    <xdr:colOff>1076325</xdr:colOff>
                    <xdr:row>34</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17410" r:id="rId5" name="Check Box 2">
              <controlPr defaultSize="0" autoFill="0" autoLine="0" autoPict="0">
                <anchor moveWithCells="1">
                  <from>
                    <xdr:col>5</xdr:col>
                    <xdr:colOff>495300</xdr:colOff>
                    <xdr:row>34</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17411" r:id="rId6" name="Check Box 3">
              <controlPr defaultSize="0" autoFill="0" autoLine="0" autoPict="0">
                <anchor moveWithCells="1">
                  <from>
                    <xdr:col>4</xdr:col>
                    <xdr:colOff>314325</xdr:colOff>
                    <xdr:row>22</xdr:row>
                    <xdr:rowOff>9525</xdr:rowOff>
                  </from>
                  <to>
                    <xdr:col>5</xdr:col>
                    <xdr:colOff>1019175</xdr:colOff>
                    <xdr:row>33</xdr:row>
                    <xdr:rowOff>190500</xdr:rowOff>
                  </to>
                </anchor>
              </controlPr>
            </control>
          </mc:Choice>
        </mc:AlternateContent>
        <mc:AlternateContent xmlns:mc="http://schemas.openxmlformats.org/markup-compatibility/2006">
          <mc:Choice Requires="x14">
            <control shapeId="17412" r:id="rId7" name="Check Box 4">
              <controlPr defaultSize="0" autoFill="0" autoLine="0" autoPict="0">
                <anchor moveWithCells="1">
                  <from>
                    <xdr:col>5</xdr:col>
                    <xdr:colOff>1209675</xdr:colOff>
                    <xdr:row>22</xdr:row>
                    <xdr:rowOff>9525</xdr:rowOff>
                  </from>
                  <to>
                    <xdr:col>7</xdr:col>
                    <xdr:colOff>571500</xdr:colOff>
                    <xdr:row>33</xdr:row>
                    <xdr:rowOff>190500</xdr:rowOff>
                  </to>
                </anchor>
              </controlPr>
            </control>
          </mc:Choice>
        </mc:AlternateContent>
        <mc:AlternateContent xmlns:mc="http://schemas.openxmlformats.org/markup-compatibility/2006">
          <mc:Choice Requires="x14">
            <control shapeId="17413" r:id="rId8" name="Check Box 5">
              <controlPr defaultSize="0" autoFill="0" autoLine="0" autoPict="0">
                <anchor moveWithCells="1">
                  <from>
                    <xdr:col>7</xdr:col>
                    <xdr:colOff>781050</xdr:colOff>
                    <xdr:row>22</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17414" r:id="rId9" name="Check Box 6">
              <controlPr defaultSize="0" autoFill="0" autoLine="0" autoPict="0">
                <anchor moveWithCells="1">
                  <from>
                    <xdr:col>4</xdr:col>
                    <xdr:colOff>209550</xdr:colOff>
                    <xdr:row>22</xdr:row>
                    <xdr:rowOff>0</xdr:rowOff>
                  </from>
                  <to>
                    <xdr:col>5</xdr:col>
                    <xdr:colOff>876300</xdr:colOff>
                    <xdr:row>33</xdr:row>
                    <xdr:rowOff>0</xdr:rowOff>
                  </to>
                </anchor>
              </controlPr>
            </control>
          </mc:Choice>
        </mc:AlternateContent>
        <mc:AlternateContent xmlns:mc="http://schemas.openxmlformats.org/markup-compatibility/2006">
          <mc:Choice Requires="x14">
            <control shapeId="17415" r:id="rId10" name="Check Box 7">
              <controlPr defaultSize="0" autoFill="0" autoLine="0" autoPict="0">
                <anchor moveWithCells="1">
                  <from>
                    <xdr:col>4</xdr:col>
                    <xdr:colOff>219075</xdr:colOff>
                    <xdr:row>22</xdr:row>
                    <xdr:rowOff>0</xdr:rowOff>
                  </from>
                  <to>
                    <xdr:col>5</xdr:col>
                    <xdr:colOff>866775</xdr:colOff>
                    <xdr:row>33</xdr:row>
                    <xdr:rowOff>0</xdr:rowOff>
                  </to>
                </anchor>
              </controlPr>
            </control>
          </mc:Choice>
        </mc:AlternateContent>
        <mc:AlternateContent xmlns:mc="http://schemas.openxmlformats.org/markup-compatibility/2006">
          <mc:Choice Requires="x14">
            <control shapeId="17416" r:id="rId11" name="Check Box 8">
              <controlPr defaultSize="0" autoFill="0" autoLine="0" autoPict="0">
                <anchor moveWithCells="1">
                  <from>
                    <xdr:col>4</xdr:col>
                    <xdr:colOff>209550</xdr:colOff>
                    <xdr:row>22</xdr:row>
                    <xdr:rowOff>0</xdr:rowOff>
                  </from>
                  <to>
                    <xdr:col>5</xdr:col>
                    <xdr:colOff>866775</xdr:colOff>
                    <xdr:row>33</xdr:row>
                    <xdr:rowOff>0</xdr:rowOff>
                  </to>
                </anchor>
              </controlPr>
            </control>
          </mc:Choice>
        </mc:AlternateContent>
        <mc:AlternateContent xmlns:mc="http://schemas.openxmlformats.org/markup-compatibility/2006">
          <mc:Choice Requires="x14">
            <control shapeId="17417" r:id="rId12" name="Check Box 9">
              <controlPr defaultSize="0" autoFill="0" autoLine="0" autoPict="0">
                <anchor moveWithCells="1">
                  <from>
                    <xdr:col>5</xdr:col>
                    <xdr:colOff>1200150</xdr:colOff>
                    <xdr:row>22</xdr:row>
                    <xdr:rowOff>0</xdr:rowOff>
                  </from>
                  <to>
                    <xdr:col>7</xdr:col>
                    <xdr:colOff>504825</xdr:colOff>
                    <xdr:row>33</xdr:row>
                    <xdr:rowOff>0</xdr:rowOff>
                  </to>
                </anchor>
              </controlPr>
            </control>
          </mc:Choice>
        </mc:AlternateContent>
        <mc:AlternateContent xmlns:mc="http://schemas.openxmlformats.org/markup-compatibility/2006">
          <mc:Choice Requires="x14">
            <control shapeId="17418" r:id="rId13" name="Check Box 10">
              <controlPr defaultSize="0" autoFill="0" autoLine="0" autoPict="0">
                <anchor moveWithCells="1">
                  <from>
                    <xdr:col>7</xdr:col>
                    <xdr:colOff>847725</xdr:colOff>
                    <xdr:row>22</xdr:row>
                    <xdr:rowOff>0</xdr:rowOff>
                  </from>
                  <to>
                    <xdr:col>9</xdr:col>
                    <xdr:colOff>171450</xdr:colOff>
                    <xdr:row>33</xdr:row>
                    <xdr:rowOff>0</xdr:rowOff>
                  </to>
                </anchor>
              </controlPr>
            </control>
          </mc:Choice>
        </mc:AlternateContent>
        <mc:AlternateContent xmlns:mc="http://schemas.openxmlformats.org/markup-compatibility/2006">
          <mc:Choice Requires="x14">
            <control shapeId="17419" r:id="rId14" name="Check Box 11">
              <controlPr defaultSize="0" autoFill="0" autoLine="0" autoPict="0">
                <anchor moveWithCells="1">
                  <from>
                    <xdr:col>4</xdr:col>
                    <xdr:colOff>209550</xdr:colOff>
                    <xdr:row>22</xdr:row>
                    <xdr:rowOff>0</xdr:rowOff>
                  </from>
                  <to>
                    <xdr:col>5</xdr:col>
                    <xdr:colOff>866775</xdr:colOff>
                    <xdr:row>33</xdr:row>
                    <xdr:rowOff>0</xdr:rowOff>
                  </to>
                </anchor>
              </controlPr>
            </control>
          </mc:Choice>
        </mc:AlternateContent>
        <mc:AlternateContent xmlns:mc="http://schemas.openxmlformats.org/markup-compatibility/2006">
          <mc:Choice Requires="x14">
            <control shapeId="17420" r:id="rId15" name="Check Box 12">
              <controlPr defaultSize="0" autoFill="0" autoLine="0" autoPict="0">
                <anchor moveWithCells="1">
                  <from>
                    <xdr:col>7</xdr:col>
                    <xdr:colOff>857250</xdr:colOff>
                    <xdr:row>22</xdr:row>
                    <xdr:rowOff>0</xdr:rowOff>
                  </from>
                  <to>
                    <xdr:col>9</xdr:col>
                    <xdr:colOff>180975</xdr:colOff>
                    <xdr:row>33</xdr:row>
                    <xdr:rowOff>0</xdr:rowOff>
                  </to>
                </anchor>
              </controlPr>
            </control>
          </mc:Choice>
        </mc:AlternateContent>
        <mc:AlternateContent xmlns:mc="http://schemas.openxmlformats.org/markup-compatibility/2006">
          <mc:Choice Requires="x14">
            <control shapeId="17421" r:id="rId16" name="Check Box 13">
              <controlPr defaultSize="0" autoFill="0" autoLine="0" autoPict="0">
                <anchor moveWithCells="1">
                  <from>
                    <xdr:col>7</xdr:col>
                    <xdr:colOff>847725</xdr:colOff>
                    <xdr:row>22</xdr:row>
                    <xdr:rowOff>0</xdr:rowOff>
                  </from>
                  <to>
                    <xdr:col>9</xdr:col>
                    <xdr:colOff>152400</xdr:colOff>
                    <xdr:row>33</xdr:row>
                    <xdr:rowOff>0</xdr:rowOff>
                  </to>
                </anchor>
              </controlPr>
            </control>
          </mc:Choice>
        </mc:AlternateContent>
        <mc:AlternateContent xmlns:mc="http://schemas.openxmlformats.org/markup-compatibility/2006">
          <mc:Choice Requires="x14">
            <control shapeId="17422" r:id="rId17" name="Check Box 14">
              <controlPr defaultSize="0" autoFill="0" autoLine="0" autoPict="0">
                <anchor moveWithCells="1">
                  <from>
                    <xdr:col>5</xdr:col>
                    <xdr:colOff>1209675</xdr:colOff>
                    <xdr:row>22</xdr:row>
                    <xdr:rowOff>0</xdr:rowOff>
                  </from>
                  <to>
                    <xdr:col>7</xdr:col>
                    <xdr:colOff>504825</xdr:colOff>
                    <xdr:row>33</xdr:row>
                    <xdr:rowOff>0</xdr:rowOff>
                  </to>
                </anchor>
              </controlPr>
            </control>
          </mc:Choice>
        </mc:AlternateContent>
        <mc:AlternateContent xmlns:mc="http://schemas.openxmlformats.org/markup-compatibility/2006">
          <mc:Choice Requires="x14">
            <control shapeId="17423" r:id="rId18" name="Check Box 15">
              <controlPr defaultSize="0" autoFill="0" autoLine="0" autoPict="0">
                <anchor moveWithCells="1">
                  <from>
                    <xdr:col>5</xdr:col>
                    <xdr:colOff>1209675</xdr:colOff>
                    <xdr:row>22</xdr:row>
                    <xdr:rowOff>0</xdr:rowOff>
                  </from>
                  <to>
                    <xdr:col>7</xdr:col>
                    <xdr:colOff>495300</xdr:colOff>
                    <xdr:row>33</xdr:row>
                    <xdr:rowOff>0</xdr:rowOff>
                  </to>
                </anchor>
              </controlPr>
            </control>
          </mc:Choice>
        </mc:AlternateContent>
        <mc:AlternateContent xmlns:mc="http://schemas.openxmlformats.org/markup-compatibility/2006">
          <mc:Choice Requires="x14">
            <control shapeId="17424" r:id="rId19" name="Check Box 16">
              <controlPr defaultSize="0" autoFill="0" autoLine="0" autoPict="0">
                <anchor moveWithCells="1">
                  <from>
                    <xdr:col>6</xdr:col>
                    <xdr:colOff>514350</xdr:colOff>
                    <xdr:row>22</xdr:row>
                    <xdr:rowOff>0</xdr:rowOff>
                  </from>
                  <to>
                    <xdr:col>7</xdr:col>
                    <xdr:colOff>1181100</xdr:colOff>
                    <xdr:row>33</xdr:row>
                    <xdr:rowOff>0</xdr:rowOff>
                  </to>
                </anchor>
              </controlPr>
            </control>
          </mc:Choice>
        </mc:AlternateContent>
        <mc:AlternateContent xmlns:mc="http://schemas.openxmlformats.org/markup-compatibility/2006">
          <mc:Choice Requires="x14">
            <control shapeId="17425"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17426"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17427" r:id="rId22" name="Check Box 19">
              <controlPr defaultSize="0" autoFill="0" autoLine="0" autoPict="0">
                <anchor moveWithCells="1">
                  <from>
                    <xdr:col>7</xdr:col>
                    <xdr:colOff>1276350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17428" r:id="rId23" name="Check Box 20">
              <controlPr defaultSize="0" autoFill="0" autoLine="0" autoPict="0">
                <anchor moveWithCells="1">
                  <from>
                    <xdr:col>6</xdr:col>
                    <xdr:colOff>762000</xdr:colOff>
                    <xdr:row>103</xdr:row>
                    <xdr:rowOff>9525</xdr:rowOff>
                  </from>
                  <to>
                    <xdr:col>7</xdr:col>
                    <xdr:colOff>990600</xdr:colOff>
                    <xdr:row>103</xdr:row>
                    <xdr:rowOff>209550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6"/>
  <sheetViews>
    <sheetView topLeftCell="B1" zoomScale="85" zoomScaleNormal="85" zoomScaleSheetLayoutView="90" workbookViewId="0">
      <selection activeCell="J11" sqref="J11"/>
    </sheetView>
  </sheetViews>
  <sheetFormatPr defaultColWidth="8.625" defaultRowHeight="15" outlineLevelRow="1" outlineLevelCol="1" x14ac:dyDescent="0.25"/>
  <cols>
    <col min="1" max="1" width="7.875" style="1" hidden="1" customWidth="1"/>
    <col min="2" max="3" width="15.625" style="1" customWidth="1"/>
    <col min="4" max="9" width="17.625" style="1" customWidth="1"/>
    <col min="10" max="10" width="21.125" style="1" customWidth="1"/>
    <col min="11" max="11" width="3.875" style="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x14ac:dyDescent="0.3">
      <c r="A1" s="3"/>
      <c r="B1" s="327" t="s">
        <v>288</v>
      </c>
      <c r="C1" s="328"/>
      <c r="D1" s="332" t="s">
        <v>205</v>
      </c>
      <c r="E1" s="333"/>
      <c r="F1" s="333"/>
      <c r="G1" s="333"/>
      <c r="H1" s="334"/>
      <c r="I1" s="158" t="s">
        <v>204</v>
      </c>
      <c r="J1" s="76">
        <v>43282</v>
      </c>
      <c r="W1" s="1" t="s">
        <v>203</v>
      </c>
    </row>
    <row r="2" spans="1:29" ht="18.75" customHeight="1" x14ac:dyDescent="0.3">
      <c r="A2" s="3"/>
      <c r="B2" s="326" t="str">
        <f>CONCATENATE(C3,C4,"_",C5,C6)</f>
        <v>18DCI_TS1</v>
      </c>
      <c r="C2" s="196"/>
      <c r="D2" s="329" t="s">
        <v>281</v>
      </c>
      <c r="E2" s="330"/>
      <c r="F2" s="330"/>
      <c r="G2" s="330"/>
      <c r="H2" s="331"/>
      <c r="I2" s="290" t="s">
        <v>197</v>
      </c>
      <c r="J2" s="291"/>
      <c r="W2" s="1" t="s">
        <v>202</v>
      </c>
      <c r="X2" s="56" t="s">
        <v>201</v>
      </c>
      <c r="Y2" s="1" t="s">
        <v>200</v>
      </c>
      <c r="Z2" s="1" t="s">
        <v>199</v>
      </c>
      <c r="AA2" s="1" t="s">
        <v>198</v>
      </c>
      <c r="AC2" s="1" t="s">
        <v>197</v>
      </c>
    </row>
    <row r="3" spans="1:29" ht="17.25" customHeight="1" x14ac:dyDescent="0.3">
      <c r="A3" s="3"/>
      <c r="B3" s="77" t="s">
        <v>196</v>
      </c>
      <c r="C3" s="67">
        <v>18</v>
      </c>
      <c r="D3" s="329" t="s">
        <v>271</v>
      </c>
      <c r="E3" s="330"/>
      <c r="F3" s="330"/>
      <c r="G3" s="330"/>
      <c r="H3" s="331"/>
      <c r="I3" s="211"/>
      <c r="J3" s="292"/>
      <c r="X3" s="56">
        <v>16</v>
      </c>
      <c r="Y3" s="56" t="s">
        <v>194</v>
      </c>
      <c r="Z3" s="56" t="s">
        <v>121</v>
      </c>
      <c r="AA3" s="61">
        <v>1</v>
      </c>
      <c r="AC3" s="1" t="s">
        <v>193</v>
      </c>
    </row>
    <row r="4" spans="1:29" ht="17.25" x14ac:dyDescent="0.3">
      <c r="A4" s="3"/>
      <c r="B4" s="78" t="s">
        <v>192</v>
      </c>
      <c r="C4" s="163" t="s">
        <v>191</v>
      </c>
      <c r="D4" s="335" t="s">
        <v>271</v>
      </c>
      <c r="E4" s="336"/>
      <c r="F4" s="336"/>
      <c r="G4" s="336"/>
      <c r="H4" s="337"/>
      <c r="I4" s="293"/>
      <c r="J4" s="294"/>
      <c r="X4" s="56">
        <v>17</v>
      </c>
      <c r="Y4" s="56" t="s">
        <v>191</v>
      </c>
      <c r="Z4" s="56" t="s">
        <v>117</v>
      </c>
      <c r="AA4" s="61">
        <v>2</v>
      </c>
      <c r="AC4" s="1" t="s">
        <v>190</v>
      </c>
    </row>
    <row r="5" spans="1:29" ht="12.75" hidden="1" customHeight="1" x14ac:dyDescent="0.25">
      <c r="A5" s="3"/>
      <c r="B5" s="77" t="s">
        <v>189</v>
      </c>
      <c r="C5" s="67" t="s">
        <v>113</v>
      </c>
      <c r="D5" s="6"/>
      <c r="E5" s="6"/>
      <c r="F5" s="6"/>
      <c r="G5" s="6"/>
      <c r="H5" s="6"/>
      <c r="I5" s="6"/>
      <c r="J5" s="79"/>
      <c r="X5" s="56">
        <v>18</v>
      </c>
      <c r="Y5" s="56" t="s">
        <v>188</v>
      </c>
      <c r="Z5" s="56" t="s">
        <v>113</v>
      </c>
      <c r="AA5" s="61">
        <v>3</v>
      </c>
      <c r="AC5" s="1" t="s">
        <v>187</v>
      </c>
    </row>
    <row r="6" spans="1:29" hidden="1" x14ac:dyDescent="0.25">
      <c r="A6" s="18"/>
      <c r="B6" s="77" t="s">
        <v>186</v>
      </c>
      <c r="C6" s="68">
        <v>1</v>
      </c>
      <c r="D6" s="15"/>
      <c r="E6" s="15"/>
      <c r="F6" s="15"/>
      <c r="G6" s="15"/>
      <c r="H6" s="15"/>
      <c r="I6" s="15"/>
      <c r="J6" s="80"/>
      <c r="K6" s="17"/>
      <c r="L6" s="17"/>
      <c r="M6" s="17"/>
      <c r="N6" s="17"/>
      <c r="O6" s="17"/>
      <c r="P6" s="17"/>
      <c r="Q6" s="17"/>
      <c r="R6" s="17"/>
      <c r="S6" s="17"/>
      <c r="T6" s="17"/>
      <c r="U6" s="17"/>
      <c r="V6" s="17"/>
      <c r="X6" s="56">
        <v>19</v>
      </c>
      <c r="Y6" s="56" t="s">
        <v>185</v>
      </c>
      <c r="Z6" s="56" t="s">
        <v>109</v>
      </c>
      <c r="AA6" s="61">
        <v>4</v>
      </c>
      <c r="AC6" s="1" t="s">
        <v>184</v>
      </c>
    </row>
    <row r="7" spans="1:29" ht="30.6" hidden="1" customHeight="1" x14ac:dyDescent="0.4">
      <c r="A7" s="19"/>
      <c r="B7" s="81" t="s">
        <v>183</v>
      </c>
      <c r="C7" s="54"/>
      <c r="D7" s="54"/>
      <c r="E7" s="54"/>
      <c r="F7" s="54"/>
      <c r="G7" s="54"/>
      <c r="H7" s="54"/>
      <c r="I7" s="54"/>
      <c r="J7" s="82"/>
      <c r="K7" s="19"/>
      <c r="L7" s="19"/>
      <c r="M7" s="19"/>
      <c r="N7" s="19"/>
      <c r="O7" s="19"/>
      <c r="P7" s="19"/>
      <c r="Q7" s="19"/>
      <c r="R7" s="19"/>
      <c r="S7" s="19"/>
      <c r="T7" s="19"/>
      <c r="U7" s="19"/>
      <c r="V7" s="19"/>
      <c r="X7" s="56">
        <v>20</v>
      </c>
      <c r="Y7" s="56" t="s">
        <v>182</v>
      </c>
      <c r="Z7" s="56" t="s">
        <v>105</v>
      </c>
      <c r="AA7" s="61">
        <v>5</v>
      </c>
    </row>
    <row r="8" spans="1:29" ht="15" hidden="1" customHeight="1" x14ac:dyDescent="0.25">
      <c r="A8" s="63"/>
      <c r="B8" s="203" t="s">
        <v>181</v>
      </c>
      <c r="C8" s="204"/>
      <c r="D8" s="204"/>
      <c r="E8" s="204"/>
      <c r="F8" s="204"/>
      <c r="G8" s="204"/>
      <c r="H8" s="204"/>
      <c r="I8" s="204"/>
      <c r="J8" s="205"/>
      <c r="K8" s="63"/>
      <c r="L8" s="62"/>
      <c r="M8" s="62"/>
      <c r="N8" s="62"/>
      <c r="O8" s="62"/>
      <c r="P8" s="62"/>
      <c r="Q8" s="62"/>
      <c r="R8" s="62"/>
      <c r="S8" s="62"/>
      <c r="T8" s="62"/>
      <c r="U8" s="62"/>
      <c r="V8" s="62"/>
      <c r="X8" s="56">
        <v>21</v>
      </c>
      <c r="Y8" s="56" t="s">
        <v>180</v>
      </c>
      <c r="Z8" s="56" t="s">
        <v>103</v>
      </c>
      <c r="AA8" s="61">
        <v>6</v>
      </c>
    </row>
    <row r="9" spans="1:29" hidden="1" x14ac:dyDescent="0.25">
      <c r="A9" s="2"/>
      <c r="B9" s="83"/>
      <c r="C9" s="6"/>
      <c r="D9" s="6"/>
      <c r="E9" s="6"/>
      <c r="F9" s="6"/>
      <c r="G9" s="6"/>
      <c r="H9" s="6"/>
      <c r="I9" s="6"/>
      <c r="J9" s="79"/>
      <c r="X9" s="56">
        <v>22</v>
      </c>
      <c r="Y9" s="56" t="s">
        <v>179</v>
      </c>
      <c r="Z9" s="56"/>
      <c r="AA9" s="61">
        <v>7</v>
      </c>
    </row>
    <row r="10" spans="1:29" x14ac:dyDescent="0.25">
      <c r="A10" s="3"/>
      <c r="B10" s="338" t="s">
        <v>178</v>
      </c>
      <c r="C10" s="207"/>
      <c r="D10" s="207" t="s">
        <v>177</v>
      </c>
      <c r="E10" s="207"/>
      <c r="F10" s="207" t="s">
        <v>176</v>
      </c>
      <c r="G10" s="207"/>
      <c r="H10" s="207"/>
      <c r="I10" s="207" t="s">
        <v>175</v>
      </c>
      <c r="J10" s="323"/>
      <c r="X10" s="56">
        <v>23</v>
      </c>
      <c r="Y10" s="56" t="s">
        <v>174</v>
      </c>
      <c r="Z10" s="56"/>
      <c r="AA10" s="61">
        <v>8</v>
      </c>
    </row>
    <row r="11" spans="1:29" ht="18" customHeight="1" x14ac:dyDescent="0.25">
      <c r="A11" s="3"/>
      <c r="B11" s="324" t="s">
        <v>173</v>
      </c>
      <c r="C11" s="185"/>
      <c r="D11" s="185" t="s">
        <v>62</v>
      </c>
      <c r="E11" s="185"/>
      <c r="F11" s="188" t="s">
        <v>172</v>
      </c>
      <c r="G11" s="188"/>
      <c r="H11" s="188"/>
      <c r="I11" s="31" t="s">
        <v>166</v>
      </c>
      <c r="J11" s="84">
        <f>IF($I$2=$AC$2,IF($J$127&gt;0,$D$92*($D$127/($D$127+$D$139)),),)+IF($I$2=$AC$3,IF($J$127&gt;0,$E$92*($E$127/($E$127+$E$139)),),)</f>
        <v>554449.55999999994</v>
      </c>
      <c r="X11" s="56">
        <v>24</v>
      </c>
      <c r="Y11" s="56"/>
      <c r="AA11" s="61">
        <v>9</v>
      </c>
    </row>
    <row r="12" spans="1:29" ht="18" customHeight="1" x14ac:dyDescent="0.25">
      <c r="A12" s="3"/>
      <c r="B12" s="325"/>
      <c r="C12" s="187"/>
      <c r="D12" s="187"/>
      <c r="E12" s="187"/>
      <c r="F12" s="189" t="s">
        <v>171</v>
      </c>
      <c r="G12" s="189"/>
      <c r="H12" s="189"/>
      <c r="I12" s="143" t="s">
        <v>165</v>
      </c>
      <c r="J12" s="182">
        <f>IF($J$127&gt;0,SUM($D$92:$I$92)*(SUM($D$127:$I$127)/(SUM($D$127:$I$127,$D$139:$I$139))),)</f>
        <v>3561054.9214201681</v>
      </c>
      <c r="X12" s="56">
        <v>25</v>
      </c>
      <c r="Y12" s="56"/>
      <c r="AA12" s="61">
        <v>10</v>
      </c>
    </row>
    <row r="13" spans="1:29" x14ac:dyDescent="0.25">
      <c r="A13" s="3"/>
      <c r="B13" s="226" t="s">
        <v>170</v>
      </c>
      <c r="C13" s="227"/>
      <c r="D13" s="228" t="s">
        <v>169</v>
      </c>
      <c r="E13" s="229"/>
      <c r="F13" s="356" t="s">
        <v>282</v>
      </c>
      <c r="G13" s="357"/>
      <c r="H13" s="358"/>
      <c r="I13" s="213" t="s">
        <v>168</v>
      </c>
      <c r="J13" s="214"/>
      <c r="AA13" s="61">
        <v>11</v>
      </c>
    </row>
    <row r="14" spans="1:29" ht="15.75" customHeight="1" x14ac:dyDescent="0.25">
      <c r="A14" s="3"/>
      <c r="B14" s="313" t="s">
        <v>77</v>
      </c>
      <c r="C14" s="216"/>
      <c r="D14" s="219" t="s">
        <v>167</v>
      </c>
      <c r="E14" s="219"/>
      <c r="F14" s="350">
        <f>+J11</f>
        <v>554449.55999999994</v>
      </c>
      <c r="G14" s="351"/>
      <c r="H14" s="352"/>
      <c r="I14" s="146" t="s">
        <v>166</v>
      </c>
      <c r="J14" s="84">
        <f>IF($I$2=$AC$2,IF($J$139&gt;0,$D$92*($D$139/($D$127+$D$139)),),)+IF($I$2=$AC$3,IF($J$139&gt;0,$E$92*($E$139/($E$127+$E$139)),),)</f>
        <v>0</v>
      </c>
      <c r="AA14" s="61">
        <v>12</v>
      </c>
    </row>
    <row r="15" spans="1:29" ht="15.75" customHeight="1" x14ac:dyDescent="0.25">
      <c r="A15" s="3"/>
      <c r="B15" s="314"/>
      <c r="C15" s="218"/>
      <c r="D15" s="220"/>
      <c r="E15" s="220"/>
      <c r="F15" s="353"/>
      <c r="G15" s="354"/>
      <c r="H15" s="355"/>
      <c r="I15" s="147" t="s">
        <v>165</v>
      </c>
      <c r="J15" s="148">
        <f>IF($J$139&gt;0,SUM($D$92:$I$92)*(SUM($D$139:$I$139)/(SUM($D$127:$I$127,$D$139:$I$139))),)</f>
        <v>0</v>
      </c>
      <c r="AA15" s="61">
        <v>13</v>
      </c>
    </row>
    <row r="16" spans="1:29" ht="28.7" customHeight="1" x14ac:dyDescent="0.25">
      <c r="A16" s="3"/>
      <c r="B16" s="308" t="s">
        <v>164</v>
      </c>
      <c r="C16" s="309"/>
      <c r="D16" s="315" t="s">
        <v>271</v>
      </c>
      <c r="E16" s="316"/>
      <c r="F16" s="316"/>
      <c r="G16" s="316"/>
      <c r="H16" s="316"/>
      <c r="I16" s="316"/>
      <c r="J16" s="317"/>
      <c r="AA16" s="61">
        <v>14</v>
      </c>
    </row>
    <row r="17" spans="1:27" ht="54.75" customHeight="1" x14ac:dyDescent="0.25">
      <c r="A17" s="3"/>
      <c r="B17" s="310" t="s">
        <v>163</v>
      </c>
      <c r="C17" s="311"/>
      <c r="D17" s="311"/>
      <c r="E17" s="311"/>
      <c r="F17" s="311"/>
      <c r="G17" s="311"/>
      <c r="H17" s="311"/>
      <c r="I17" s="311"/>
      <c r="J17" s="312"/>
      <c r="AA17" s="1">
        <v>15</v>
      </c>
    </row>
    <row r="18" spans="1:27" hidden="1" x14ac:dyDescent="0.25">
      <c r="A18" s="3"/>
      <c r="B18" s="85"/>
      <c r="C18" s="15"/>
      <c r="D18" s="15"/>
      <c r="E18" s="15"/>
      <c r="F18" s="15"/>
      <c r="G18" s="15"/>
      <c r="H18" s="15"/>
      <c r="I18" s="15"/>
      <c r="J18" s="80"/>
    </row>
    <row r="19" spans="1:27" s="4" customFormat="1" ht="17.25" hidden="1" customHeight="1" x14ac:dyDescent="0.25">
      <c r="A19" s="11"/>
      <c r="B19" s="86" t="s">
        <v>162</v>
      </c>
      <c r="C19" s="6"/>
      <c r="D19" s="6"/>
      <c r="E19" s="6"/>
      <c r="F19" s="6"/>
      <c r="G19" s="6"/>
      <c r="H19" s="6"/>
      <c r="I19" s="6"/>
      <c r="J19" s="79"/>
      <c r="K19" s="1"/>
      <c r="L19" s="1"/>
      <c r="M19" s="1"/>
      <c r="N19" s="1"/>
      <c r="O19" s="1"/>
      <c r="P19" s="1"/>
      <c r="Q19" s="1"/>
      <c r="R19" s="1"/>
      <c r="S19" s="1"/>
      <c r="T19" s="1"/>
      <c r="U19" s="1"/>
      <c r="V19" s="1"/>
      <c r="W19" s="46" t="s">
        <v>161</v>
      </c>
      <c r="X19" s="46" t="b">
        <v>1</v>
      </c>
    </row>
    <row r="20" spans="1:27" ht="15" customHeight="1" x14ac:dyDescent="0.25">
      <c r="A20" s="5" t="s">
        <v>160</v>
      </c>
      <c r="B20" s="87" t="s">
        <v>159</v>
      </c>
      <c r="C20" s="58"/>
      <c r="D20" s="58"/>
      <c r="E20" s="58"/>
      <c r="F20" s="58"/>
      <c r="G20" s="58"/>
      <c r="H20" s="58"/>
      <c r="I20" s="58"/>
      <c r="J20" s="88"/>
      <c r="W20" s="46" t="s">
        <v>158</v>
      </c>
      <c r="X20" s="46" t="b">
        <v>0</v>
      </c>
    </row>
    <row r="21" spans="1:27" ht="16.7" customHeight="1" x14ac:dyDescent="0.25">
      <c r="A21" s="5"/>
      <c r="B21" s="89" t="s">
        <v>283</v>
      </c>
      <c r="C21" s="70"/>
      <c r="D21" s="69" t="s">
        <v>157</v>
      </c>
      <c r="E21" s="71"/>
      <c r="F21" s="70"/>
      <c r="G21" s="69" t="s">
        <v>156</v>
      </c>
      <c r="H21" s="72"/>
      <c r="I21" s="71"/>
      <c r="J21" s="90"/>
      <c r="W21" s="46" t="s">
        <v>155</v>
      </c>
      <c r="X21" s="20" t="b">
        <v>0</v>
      </c>
    </row>
    <row r="22" spans="1:27" ht="47.25" customHeight="1" x14ac:dyDescent="0.25">
      <c r="A22" s="5"/>
      <c r="B22" s="318" t="s">
        <v>154</v>
      </c>
      <c r="C22" s="301"/>
      <c r="D22" s="301" t="s">
        <v>153</v>
      </c>
      <c r="E22" s="301"/>
      <c r="F22" s="301"/>
      <c r="G22" s="301" t="s">
        <v>152</v>
      </c>
      <c r="H22" s="301"/>
      <c r="I22" s="301"/>
      <c r="J22" s="302"/>
      <c r="W22" s="46" t="s">
        <v>151</v>
      </c>
      <c r="X22" s="57" t="b">
        <v>0</v>
      </c>
    </row>
    <row r="23" spans="1:27" hidden="1" x14ac:dyDescent="0.25">
      <c r="A23" s="5"/>
      <c r="B23" s="83"/>
      <c r="C23" s="6"/>
      <c r="D23" s="6"/>
      <c r="E23" s="6"/>
      <c r="F23" s="6"/>
      <c r="G23" s="6"/>
      <c r="H23" s="6"/>
      <c r="I23" s="6"/>
      <c r="J23" s="79"/>
      <c r="W23" s="46" t="s">
        <v>150</v>
      </c>
      <c r="X23" s="57" t="b">
        <v>0</v>
      </c>
    </row>
    <row r="24" spans="1:27" hidden="1" x14ac:dyDescent="0.25">
      <c r="A24" s="5" t="s">
        <v>149</v>
      </c>
      <c r="B24" s="87" t="s">
        <v>148</v>
      </c>
      <c r="C24" s="58"/>
      <c r="D24" s="6"/>
      <c r="E24" s="6"/>
      <c r="F24" s="6"/>
      <c r="G24" s="6"/>
      <c r="H24" s="6"/>
      <c r="I24" s="6"/>
      <c r="J24" s="79"/>
      <c r="W24" s="46" t="s">
        <v>147</v>
      </c>
      <c r="X24" s="20" t="b">
        <v>0</v>
      </c>
    </row>
    <row r="25" spans="1:27" ht="31.5" hidden="1" customHeight="1" x14ac:dyDescent="0.25">
      <c r="A25" s="5"/>
      <c r="B25" s="91"/>
      <c r="C25" s="14"/>
      <c r="D25" s="14"/>
      <c r="E25" s="14"/>
      <c r="F25" s="14"/>
      <c r="G25" s="14"/>
      <c r="H25" s="14"/>
      <c r="I25" s="14"/>
      <c r="J25" s="92"/>
      <c r="W25" s="46" t="s">
        <v>146</v>
      </c>
      <c r="X25" s="20" t="b">
        <v>0</v>
      </c>
    </row>
    <row r="26" spans="1:27" ht="15" hidden="1" customHeight="1" x14ac:dyDescent="0.25">
      <c r="A26" s="5" t="s">
        <v>145</v>
      </c>
      <c r="B26" s="87" t="s">
        <v>144</v>
      </c>
      <c r="C26" s="58"/>
      <c r="D26" s="58"/>
      <c r="E26" s="58"/>
      <c r="F26" s="58"/>
      <c r="G26" s="58"/>
      <c r="H26" s="58"/>
      <c r="I26" s="58"/>
      <c r="J26" s="88"/>
      <c r="W26" s="46" t="s">
        <v>143</v>
      </c>
      <c r="X26" s="20" t="b">
        <v>0</v>
      </c>
    </row>
    <row r="27" spans="1:27" ht="26.25" hidden="1" customHeight="1" x14ac:dyDescent="0.25">
      <c r="A27" s="5"/>
      <c r="B27" s="87"/>
      <c r="C27" s="58"/>
      <c r="D27" s="58"/>
      <c r="E27" s="58"/>
      <c r="F27" s="58"/>
      <c r="G27" s="58"/>
      <c r="H27" s="58"/>
      <c r="I27" s="58"/>
      <c r="J27" s="88"/>
      <c r="W27" s="46" t="s">
        <v>142</v>
      </c>
      <c r="X27" s="57" t="b">
        <v>0</v>
      </c>
    </row>
    <row r="28" spans="1:27" hidden="1" x14ac:dyDescent="0.25">
      <c r="A28" s="5"/>
      <c r="B28" s="83"/>
      <c r="C28" s="6"/>
      <c r="D28" s="6"/>
      <c r="E28" s="6"/>
      <c r="F28" s="6"/>
      <c r="G28" s="6"/>
      <c r="H28" s="6"/>
      <c r="I28" s="6"/>
      <c r="J28" s="79"/>
    </row>
    <row r="29" spans="1:27" hidden="1" x14ac:dyDescent="0.25">
      <c r="A29" s="5" t="s">
        <v>141</v>
      </c>
      <c r="B29" s="237" t="s">
        <v>140</v>
      </c>
      <c r="C29" s="238"/>
      <c r="D29" s="238"/>
      <c r="E29" s="6"/>
      <c r="F29" s="6"/>
      <c r="G29" s="6"/>
      <c r="H29" s="6"/>
      <c r="I29" s="6"/>
      <c r="J29" s="93"/>
      <c r="W29" s="46" t="s">
        <v>139</v>
      </c>
      <c r="X29" s="57" t="b">
        <v>1</v>
      </c>
    </row>
    <row r="30" spans="1:27" hidden="1" x14ac:dyDescent="0.25">
      <c r="A30" s="5"/>
      <c r="B30" s="83"/>
      <c r="C30" s="6"/>
      <c r="D30" s="6"/>
      <c r="E30" s="6"/>
      <c r="F30" s="6"/>
      <c r="G30" s="6"/>
      <c r="H30" s="6"/>
      <c r="I30" s="6"/>
      <c r="J30" s="79"/>
      <c r="W30" s="46" t="s">
        <v>138</v>
      </c>
      <c r="X30" s="57" t="b">
        <v>0</v>
      </c>
    </row>
    <row r="31" spans="1:27" ht="26.25" hidden="1" x14ac:dyDescent="0.4">
      <c r="A31" s="19"/>
      <c r="B31" s="81" t="s">
        <v>137</v>
      </c>
      <c r="C31" s="54"/>
      <c r="D31" s="54"/>
      <c r="E31" s="54"/>
      <c r="F31" s="54"/>
      <c r="G31" s="54"/>
      <c r="H31" s="54"/>
      <c r="I31" s="54"/>
      <c r="J31" s="82"/>
      <c r="K31" s="19"/>
      <c r="L31" s="19"/>
      <c r="M31" s="19"/>
      <c r="N31" s="19"/>
      <c r="O31" s="19"/>
      <c r="P31" s="19"/>
      <c r="Q31" s="19"/>
      <c r="R31" s="19"/>
      <c r="S31" s="19"/>
      <c r="T31" s="19"/>
      <c r="U31" s="19"/>
      <c r="V31" s="19"/>
      <c r="W31" s="46" t="s">
        <v>136</v>
      </c>
      <c r="X31" s="20" t="b">
        <v>1</v>
      </c>
    </row>
    <row r="32" spans="1:27" ht="16.5" hidden="1" customHeight="1" x14ac:dyDescent="0.4">
      <c r="A32" s="19"/>
      <c r="B32" s="94"/>
      <c r="C32" s="54"/>
      <c r="D32" s="54"/>
      <c r="E32" s="54"/>
      <c r="F32" s="54"/>
      <c r="G32" s="54"/>
      <c r="H32" s="54"/>
      <c r="I32" s="54"/>
      <c r="J32" s="82"/>
      <c r="K32" s="19"/>
      <c r="L32" s="19"/>
      <c r="M32" s="19"/>
      <c r="N32" s="19"/>
      <c r="O32" s="19"/>
      <c r="P32" s="19"/>
      <c r="Q32" s="19"/>
      <c r="R32" s="19"/>
      <c r="S32" s="19"/>
      <c r="T32" s="19"/>
      <c r="U32" s="19"/>
      <c r="V32" s="19"/>
      <c r="W32" s="46" t="s">
        <v>135</v>
      </c>
      <c r="X32" s="20" t="b">
        <v>0</v>
      </c>
    </row>
    <row r="33" spans="1:34" ht="16.5" hidden="1" customHeight="1" x14ac:dyDescent="0.4">
      <c r="A33" s="5"/>
      <c r="B33" s="95"/>
      <c r="C33" s="6"/>
      <c r="D33" s="6"/>
      <c r="E33" s="6"/>
      <c r="F33" s="6"/>
      <c r="G33" s="6"/>
      <c r="H33" s="6"/>
      <c r="I33" s="6"/>
      <c r="J33" s="79"/>
      <c r="L33" s="19"/>
      <c r="M33" s="19"/>
      <c r="N33" s="19"/>
      <c r="O33" s="19"/>
      <c r="P33" s="19"/>
      <c r="Q33" s="19"/>
      <c r="R33" s="19"/>
      <c r="S33" s="19"/>
      <c r="T33" s="19"/>
      <c r="U33" s="19"/>
      <c r="V33" s="19"/>
      <c r="W33" s="46" t="s">
        <v>134</v>
      </c>
      <c r="X33" s="20" t="b">
        <v>0</v>
      </c>
    </row>
    <row r="34" spans="1:34" ht="15.75" customHeight="1" x14ac:dyDescent="0.4">
      <c r="A34" s="8" t="s">
        <v>133</v>
      </c>
      <c r="B34" s="96" t="s">
        <v>132</v>
      </c>
      <c r="C34" s="6"/>
      <c r="D34" s="6"/>
      <c r="E34" s="6"/>
      <c r="F34" s="6"/>
      <c r="G34" s="6"/>
      <c r="H34" s="6"/>
      <c r="I34" s="6"/>
      <c r="J34" s="79"/>
      <c r="L34" s="19"/>
      <c r="M34" s="19"/>
      <c r="N34" s="19"/>
      <c r="O34" s="19"/>
      <c r="P34" s="19"/>
      <c r="Q34" s="19"/>
      <c r="R34" s="19"/>
      <c r="S34" s="19"/>
      <c r="T34" s="19"/>
      <c r="U34" s="19"/>
      <c r="V34" s="19"/>
      <c r="W34" s="20"/>
      <c r="X34" s="20"/>
    </row>
    <row r="35" spans="1:34" ht="15.75" hidden="1" x14ac:dyDescent="0.25">
      <c r="A35" s="5"/>
      <c r="B35" s="95"/>
      <c r="C35" s="6"/>
      <c r="D35" s="6"/>
      <c r="E35" s="6"/>
      <c r="F35" s="6"/>
      <c r="G35" s="6"/>
      <c r="H35" s="6"/>
      <c r="I35" s="6"/>
      <c r="J35" s="79"/>
      <c r="W35" s="46" t="s">
        <v>40</v>
      </c>
      <c r="X35" s="46" t="b">
        <v>0</v>
      </c>
    </row>
    <row r="36" spans="1:34" ht="16.7" customHeight="1" x14ac:dyDescent="0.25">
      <c r="A36" s="8" t="s">
        <v>131</v>
      </c>
      <c r="B36" s="239" t="s">
        <v>130</v>
      </c>
      <c r="C36" s="240"/>
      <c r="D36" s="240"/>
      <c r="E36" s="240"/>
      <c r="F36" s="240"/>
      <c r="G36" s="240"/>
      <c r="H36" s="17"/>
      <c r="I36" s="17"/>
      <c r="J36" s="97"/>
      <c r="W36" s="46" t="s">
        <v>38</v>
      </c>
      <c r="X36" s="46" t="b">
        <v>0</v>
      </c>
    </row>
    <row r="37" spans="1:34" ht="30" hidden="1" customHeight="1" x14ac:dyDescent="0.25">
      <c r="A37" s="8"/>
      <c r="B37" s="241" t="s">
        <v>129</v>
      </c>
      <c r="C37" s="242"/>
      <c r="D37" s="242"/>
      <c r="E37" s="242"/>
      <c r="F37" s="242"/>
      <c r="G37" s="242"/>
      <c r="H37" s="242"/>
      <c r="I37" s="242"/>
      <c r="J37" s="243"/>
    </row>
    <row r="38" spans="1:34" ht="33" hidden="1" customHeight="1" x14ac:dyDescent="0.25">
      <c r="A38" s="8"/>
      <c r="B38" s="244"/>
      <c r="C38" s="245"/>
      <c r="D38" s="245"/>
      <c r="E38" s="245"/>
      <c r="F38" s="245"/>
      <c r="G38" s="245"/>
      <c r="H38" s="245"/>
      <c r="I38" s="245"/>
      <c r="J38" s="246"/>
    </row>
    <row r="39" spans="1:34" hidden="1" x14ac:dyDescent="0.25">
      <c r="A39" s="8"/>
      <c r="B39" s="98"/>
      <c r="C39" s="13"/>
      <c r="D39" s="13"/>
      <c r="E39" s="13"/>
      <c r="F39" s="13"/>
      <c r="G39" s="13"/>
      <c r="H39" s="13"/>
      <c r="I39" s="13"/>
      <c r="J39" s="99"/>
    </row>
    <row r="40" spans="1:34" s="4" customFormat="1" ht="15" customHeight="1" x14ac:dyDescent="0.25">
      <c r="A40" s="8" t="s">
        <v>128</v>
      </c>
      <c r="B40" s="239" t="s">
        <v>127</v>
      </c>
      <c r="C40" s="240"/>
      <c r="D40" s="240"/>
      <c r="E40" s="240"/>
      <c r="F40" s="240"/>
      <c r="G40" s="240"/>
      <c r="H40" s="240"/>
      <c r="I40" s="240"/>
      <c r="J40" s="247"/>
    </row>
    <row r="41" spans="1:34" hidden="1" x14ac:dyDescent="0.25">
      <c r="A41" s="8"/>
      <c r="B41" s="83"/>
      <c r="C41" s="6"/>
      <c r="D41" s="6"/>
      <c r="E41" s="6"/>
      <c r="F41" s="6"/>
      <c r="G41" s="6"/>
      <c r="H41" s="6"/>
      <c r="I41" s="6"/>
      <c r="J41" s="79"/>
      <c r="W41" s="1" t="s">
        <v>126</v>
      </c>
      <c r="X41" s="1" t="b">
        <v>0</v>
      </c>
    </row>
    <row r="42" spans="1:34" s="4" customFormat="1" ht="15" customHeight="1" x14ac:dyDescent="0.25">
      <c r="A42" s="8" t="s">
        <v>123</v>
      </c>
      <c r="B42" s="239" t="s">
        <v>125</v>
      </c>
      <c r="C42" s="240"/>
      <c r="D42" s="240"/>
      <c r="E42" s="240"/>
      <c r="F42" s="240"/>
      <c r="G42" s="240"/>
      <c r="H42" s="240"/>
      <c r="I42" s="240"/>
      <c r="J42" s="247"/>
      <c r="W42" s="1" t="s">
        <v>124</v>
      </c>
      <c r="X42" s="4" t="b">
        <v>1</v>
      </c>
    </row>
    <row r="43" spans="1:34" ht="29.25" hidden="1" customHeight="1" x14ac:dyDescent="0.25">
      <c r="A43" s="8"/>
      <c r="B43" s="244"/>
      <c r="C43" s="245"/>
      <c r="D43" s="245"/>
      <c r="E43" s="245"/>
      <c r="F43" s="245"/>
      <c r="G43" s="245"/>
      <c r="H43" s="245"/>
      <c r="I43" s="245"/>
      <c r="J43" s="246"/>
    </row>
    <row r="44" spans="1:34" s="4" customFormat="1" x14ac:dyDescent="0.25">
      <c r="A44" s="8" t="s">
        <v>123</v>
      </c>
      <c r="B44" s="239" t="s">
        <v>122</v>
      </c>
      <c r="C44" s="240"/>
      <c r="D44" s="240"/>
      <c r="E44" s="240"/>
      <c r="F44" s="240"/>
      <c r="G44" s="240"/>
      <c r="H44" s="240"/>
      <c r="I44" s="240"/>
      <c r="J44" s="247"/>
    </row>
    <row r="45" spans="1:34" ht="17.25" hidden="1" customHeight="1" x14ac:dyDescent="0.25">
      <c r="A45" s="8"/>
      <c r="B45" s="244"/>
      <c r="C45" s="245"/>
      <c r="D45" s="245"/>
      <c r="E45" s="245"/>
      <c r="F45" s="245"/>
      <c r="G45" s="245"/>
      <c r="H45" s="245"/>
      <c r="I45" s="245"/>
      <c r="J45" s="246"/>
    </row>
    <row r="46" spans="1:34" hidden="1" x14ac:dyDescent="0.25">
      <c r="A46" s="8"/>
      <c r="B46" s="98"/>
      <c r="C46" s="13"/>
      <c r="D46" s="13"/>
      <c r="E46" s="13"/>
      <c r="F46" s="13"/>
      <c r="G46" s="13"/>
      <c r="H46" s="13"/>
      <c r="I46" s="13"/>
      <c r="J46" s="99"/>
      <c r="Z46" s="56" t="s">
        <v>121</v>
      </c>
      <c r="AA46" s="55" t="s">
        <v>120</v>
      </c>
    </row>
    <row r="47" spans="1:34" s="4" customFormat="1" ht="30" customHeight="1" x14ac:dyDescent="0.25">
      <c r="A47" s="8" t="s">
        <v>119</v>
      </c>
      <c r="B47" s="239" t="s">
        <v>118</v>
      </c>
      <c r="C47" s="240"/>
      <c r="D47" s="240"/>
      <c r="E47" s="240"/>
      <c r="F47" s="240"/>
      <c r="G47" s="240"/>
      <c r="H47" s="240"/>
      <c r="I47" s="240"/>
      <c r="J47" s="247"/>
      <c r="Z47" s="56" t="s">
        <v>117</v>
      </c>
      <c r="AA47" s="55" t="s">
        <v>116</v>
      </c>
    </row>
    <row r="48" spans="1:34" ht="21" customHeight="1" x14ac:dyDescent="0.25">
      <c r="A48" s="12" t="s">
        <v>115</v>
      </c>
      <c r="B48" s="248" t="s">
        <v>95</v>
      </c>
      <c r="C48" s="249"/>
      <c r="D48" s="250" t="s">
        <v>114</v>
      </c>
      <c r="E48" s="250"/>
      <c r="F48" s="250"/>
      <c r="G48" s="250"/>
      <c r="H48" s="250"/>
      <c r="I48" s="250"/>
      <c r="J48" s="251"/>
      <c r="Z48" s="56" t="s">
        <v>113</v>
      </c>
      <c r="AA48" s="55" t="s">
        <v>112</v>
      </c>
      <c r="AB48" s="55"/>
      <c r="AC48" s="55"/>
      <c r="AD48" s="55"/>
      <c r="AE48" s="55"/>
      <c r="AF48" s="55"/>
      <c r="AG48" s="55"/>
      <c r="AH48" s="55"/>
    </row>
    <row r="49" spans="1:34" ht="21" customHeight="1" x14ac:dyDescent="0.25">
      <c r="A49" s="12" t="s">
        <v>111</v>
      </c>
      <c r="B49" s="248" t="s">
        <v>92</v>
      </c>
      <c r="C49" s="249"/>
      <c r="D49" s="250" t="s">
        <v>110</v>
      </c>
      <c r="E49" s="250"/>
      <c r="F49" s="250"/>
      <c r="G49" s="250"/>
      <c r="H49" s="250"/>
      <c r="I49" s="250"/>
      <c r="J49" s="251"/>
      <c r="Z49" s="56" t="s">
        <v>109</v>
      </c>
      <c r="AA49" s="55" t="s">
        <v>108</v>
      </c>
      <c r="AB49" s="55"/>
      <c r="AC49" s="55"/>
      <c r="AD49" s="55"/>
      <c r="AE49" s="55"/>
      <c r="AF49" s="55"/>
      <c r="AG49" s="55"/>
      <c r="AH49" s="55"/>
    </row>
    <row r="50" spans="1:34" ht="21" customHeight="1" x14ac:dyDescent="0.25">
      <c r="A50" s="12" t="s">
        <v>107</v>
      </c>
      <c r="B50" s="248" t="s">
        <v>91</v>
      </c>
      <c r="C50" s="249"/>
      <c r="D50" s="250" t="s">
        <v>106</v>
      </c>
      <c r="E50" s="250"/>
      <c r="F50" s="250"/>
      <c r="G50" s="250"/>
      <c r="H50" s="250"/>
      <c r="I50" s="250"/>
      <c r="J50" s="251"/>
      <c r="Z50" s="56" t="s">
        <v>105</v>
      </c>
      <c r="AA50" s="1" t="s">
        <v>104</v>
      </c>
      <c r="AB50" s="55"/>
      <c r="AC50" s="55"/>
      <c r="AD50" s="55"/>
      <c r="AE50" s="55"/>
      <c r="AF50" s="55"/>
      <c r="AG50" s="55"/>
      <c r="AH50" s="55"/>
    </row>
    <row r="51" spans="1:34" ht="21" hidden="1" customHeight="1" x14ac:dyDescent="0.25">
      <c r="B51" s="100"/>
      <c r="C51" s="17"/>
      <c r="D51" s="17"/>
      <c r="E51" s="17"/>
      <c r="F51" s="17"/>
      <c r="G51" s="17"/>
      <c r="H51" s="17"/>
      <c r="I51" s="17"/>
      <c r="J51" s="97"/>
      <c r="Z51" s="56" t="s">
        <v>103</v>
      </c>
      <c r="AA51" s="55" t="s">
        <v>102</v>
      </c>
    </row>
    <row r="52" spans="1:34" ht="26.25" hidden="1" customHeight="1" x14ac:dyDescent="0.4">
      <c r="A52" s="19"/>
      <c r="B52" s="81" t="s">
        <v>101</v>
      </c>
      <c r="C52" s="54"/>
      <c r="D52" s="54"/>
      <c r="E52" s="54"/>
      <c r="F52" s="54"/>
      <c r="G52" s="54"/>
      <c r="H52" s="54"/>
      <c r="I52" s="54"/>
      <c r="J52" s="82"/>
      <c r="K52" s="19"/>
      <c r="L52" s="19"/>
      <c r="M52" s="19"/>
      <c r="N52" s="19"/>
      <c r="O52" s="19"/>
      <c r="P52" s="19"/>
      <c r="Q52" s="19"/>
      <c r="R52" s="19"/>
      <c r="S52" s="19"/>
      <c r="T52" s="19"/>
      <c r="U52" s="19"/>
      <c r="V52" s="19"/>
      <c r="AA52" s="55" t="s">
        <v>100</v>
      </c>
    </row>
    <row r="53" spans="1:34" ht="5.25" hidden="1" customHeight="1" x14ac:dyDescent="0.4">
      <c r="A53" s="19"/>
      <c r="B53" s="94"/>
      <c r="C53" s="54"/>
      <c r="D53" s="54"/>
      <c r="E53" s="54"/>
      <c r="F53" s="54"/>
      <c r="G53" s="54"/>
      <c r="H53" s="54"/>
      <c r="I53" s="54"/>
      <c r="J53" s="82"/>
      <c r="K53" s="19"/>
      <c r="L53" s="19"/>
      <c r="M53" s="19"/>
      <c r="N53" s="19"/>
      <c r="O53" s="19"/>
      <c r="P53" s="19"/>
      <c r="Q53" s="19"/>
      <c r="R53" s="19"/>
      <c r="S53" s="19"/>
      <c r="T53" s="19"/>
      <c r="U53" s="19"/>
      <c r="V53" s="19"/>
      <c r="AA53" s="55" t="s">
        <v>99</v>
      </c>
    </row>
    <row r="54" spans="1:34" hidden="1" x14ac:dyDescent="0.25">
      <c r="A54" s="11"/>
      <c r="B54" s="83"/>
      <c r="C54" s="6"/>
      <c r="D54" s="6"/>
      <c r="E54" s="6"/>
      <c r="F54" s="6"/>
      <c r="G54" s="6"/>
      <c r="H54" s="6"/>
      <c r="I54" s="6"/>
      <c r="J54" s="79"/>
      <c r="AA54" s="55" t="s">
        <v>98</v>
      </c>
    </row>
    <row r="55" spans="1:34" hidden="1" outlineLevel="1" x14ac:dyDescent="0.25">
      <c r="A55" s="11"/>
      <c r="B55" s="86" t="s">
        <v>97</v>
      </c>
      <c r="C55" s="6"/>
      <c r="D55" s="6"/>
      <c r="E55" s="6"/>
      <c r="F55" s="6"/>
      <c r="G55" s="6"/>
      <c r="H55" s="6"/>
      <c r="I55" s="6"/>
      <c r="J55" s="79"/>
      <c r="AA55" s="55" t="s">
        <v>96</v>
      </c>
    </row>
    <row r="56" spans="1:34" hidden="1" outlineLevel="1" x14ac:dyDescent="0.25">
      <c r="A56" s="11"/>
      <c r="B56" s="101"/>
      <c r="C56" s="6"/>
      <c r="D56" s="6"/>
      <c r="E56" s="6"/>
      <c r="F56" s="6"/>
      <c r="G56" s="6"/>
      <c r="H56" s="6"/>
      <c r="I56" s="6"/>
      <c r="J56" s="79"/>
      <c r="AA56" s="55" t="s">
        <v>95</v>
      </c>
    </row>
    <row r="57" spans="1:34" hidden="1" outlineLevel="1" x14ac:dyDescent="0.25">
      <c r="A57" s="8" t="s">
        <v>94</v>
      </c>
      <c r="B57" s="239" t="s">
        <v>93</v>
      </c>
      <c r="C57" s="240"/>
      <c r="D57" s="240"/>
      <c r="E57" s="240"/>
      <c r="F57" s="240"/>
      <c r="G57" s="240"/>
      <c r="H57" s="240"/>
      <c r="I57" s="240"/>
      <c r="J57" s="247"/>
      <c r="AA57" s="55" t="s">
        <v>92</v>
      </c>
    </row>
    <row r="58" spans="1:34" ht="63.75" hidden="1" customHeight="1" outlineLevel="1" x14ac:dyDescent="0.25">
      <c r="B58" s="244"/>
      <c r="C58" s="245"/>
      <c r="D58" s="245"/>
      <c r="E58" s="245"/>
      <c r="F58" s="245"/>
      <c r="G58" s="245"/>
      <c r="H58" s="245"/>
      <c r="I58" s="245"/>
      <c r="J58" s="246"/>
      <c r="AA58" s="55" t="s">
        <v>91</v>
      </c>
    </row>
    <row r="59" spans="1:34" hidden="1" x14ac:dyDescent="0.25">
      <c r="B59" s="100"/>
      <c r="C59" s="17"/>
      <c r="D59" s="17"/>
      <c r="E59" s="17"/>
      <c r="F59" s="17"/>
      <c r="G59" s="17"/>
      <c r="H59" s="17"/>
      <c r="I59" s="17"/>
      <c r="J59" s="97"/>
      <c r="AA59" s="1" t="s">
        <v>90</v>
      </c>
    </row>
    <row r="60" spans="1:34" hidden="1" outlineLevel="1" x14ac:dyDescent="0.25">
      <c r="A60" s="11"/>
      <c r="B60" s="86" t="s">
        <v>89</v>
      </c>
      <c r="C60" s="6"/>
      <c r="D60" s="6"/>
      <c r="E60" s="6"/>
      <c r="F60" s="6"/>
      <c r="G60" s="6"/>
      <c r="H60" s="6"/>
      <c r="I60" s="6"/>
      <c r="J60" s="79"/>
      <c r="AA60" s="55" t="s">
        <v>88</v>
      </c>
    </row>
    <row r="61" spans="1:34" hidden="1" outlineLevel="1" x14ac:dyDescent="0.25">
      <c r="A61" s="11"/>
      <c r="B61" s="101"/>
      <c r="C61" s="6"/>
      <c r="D61" s="6"/>
      <c r="E61" s="6"/>
      <c r="F61" s="6"/>
      <c r="G61" s="6"/>
      <c r="H61" s="6"/>
      <c r="I61" s="6"/>
      <c r="J61" s="79"/>
      <c r="AA61" s="55" t="s">
        <v>87</v>
      </c>
    </row>
    <row r="62" spans="1:34" hidden="1" outlineLevel="1" x14ac:dyDescent="0.25">
      <c r="A62" s="8" t="s">
        <v>86</v>
      </c>
      <c r="B62" s="239" t="s">
        <v>85</v>
      </c>
      <c r="C62" s="240"/>
      <c r="D62" s="240"/>
      <c r="E62" s="240"/>
      <c r="F62" s="240"/>
      <c r="G62" s="240"/>
      <c r="H62" s="240"/>
      <c r="I62" s="240"/>
      <c r="J62" s="247"/>
      <c r="AA62" s="55" t="s">
        <v>84</v>
      </c>
    </row>
    <row r="63" spans="1:34" ht="27" hidden="1" customHeight="1" outlineLevel="1" x14ac:dyDescent="0.25">
      <c r="A63" s="8"/>
      <c r="B63" s="244"/>
      <c r="C63" s="245"/>
      <c r="D63" s="245"/>
      <c r="E63" s="245"/>
      <c r="F63" s="245"/>
      <c r="G63" s="245"/>
      <c r="H63" s="245"/>
      <c r="I63" s="245"/>
      <c r="J63" s="246"/>
      <c r="AA63" s="1" t="s">
        <v>83</v>
      </c>
    </row>
    <row r="64" spans="1:34" hidden="1" outlineLevel="1" x14ac:dyDescent="0.25">
      <c r="A64" s="8"/>
      <c r="B64" s="101"/>
      <c r="C64" s="6"/>
      <c r="D64" s="6"/>
      <c r="E64" s="6"/>
      <c r="F64" s="6"/>
      <c r="G64" s="6"/>
      <c r="H64" s="6"/>
      <c r="I64" s="6"/>
      <c r="J64" s="79"/>
      <c r="AA64" s="55" t="s">
        <v>82</v>
      </c>
    </row>
    <row r="65" spans="1:27" s="4" customFormat="1" ht="14.45" customHeight="1" outlineLevel="1" x14ac:dyDescent="0.25">
      <c r="A65" s="8" t="s">
        <v>81</v>
      </c>
      <c r="B65" s="239" t="s">
        <v>80</v>
      </c>
      <c r="C65" s="240"/>
      <c r="D65" s="240"/>
      <c r="E65" s="240"/>
      <c r="F65" s="240"/>
      <c r="G65" s="240"/>
      <c r="H65" s="240"/>
      <c r="I65" s="240"/>
      <c r="J65" s="247"/>
      <c r="AA65" s="55" t="s">
        <v>79</v>
      </c>
    </row>
    <row r="66" spans="1:27" ht="16.5" customHeight="1" outlineLevel="1" x14ac:dyDescent="0.25">
      <c r="A66" s="8"/>
      <c r="B66" s="102"/>
      <c r="C66" s="252" t="s">
        <v>78</v>
      </c>
      <c r="D66" s="252"/>
      <c r="E66" s="252"/>
      <c r="F66" s="253" t="s">
        <v>77</v>
      </c>
      <c r="G66" s="253"/>
      <c r="H66" s="253"/>
      <c r="I66" s="253"/>
      <c r="J66" s="254"/>
    </row>
    <row r="67" spans="1:27" ht="16.5" customHeight="1" outlineLevel="1" x14ac:dyDescent="0.25">
      <c r="A67" s="8"/>
      <c r="B67" s="102"/>
      <c r="C67" s="252" t="s">
        <v>76</v>
      </c>
      <c r="D67" s="252"/>
      <c r="E67" s="252"/>
      <c r="F67" s="253" t="s">
        <v>75</v>
      </c>
      <c r="G67" s="253"/>
      <c r="H67" s="253"/>
      <c r="I67" s="253"/>
      <c r="J67" s="254"/>
    </row>
    <row r="68" spans="1:27" ht="16.5" customHeight="1" outlineLevel="1" x14ac:dyDescent="0.25">
      <c r="A68" s="8"/>
      <c r="B68" s="102"/>
      <c r="C68" s="252" t="s">
        <v>74</v>
      </c>
      <c r="D68" s="252"/>
      <c r="E68" s="252"/>
      <c r="F68" s="253" t="s">
        <v>73</v>
      </c>
      <c r="G68" s="253"/>
      <c r="H68" s="253"/>
      <c r="I68" s="253"/>
      <c r="J68" s="254"/>
    </row>
    <row r="69" spans="1:27" ht="16.5" customHeight="1" outlineLevel="1" x14ac:dyDescent="0.25">
      <c r="A69" s="8"/>
      <c r="B69" s="102"/>
      <c r="C69" s="252" t="s">
        <v>72</v>
      </c>
      <c r="D69" s="252"/>
      <c r="E69" s="252"/>
      <c r="F69" s="253" t="s">
        <v>71</v>
      </c>
      <c r="G69" s="253"/>
      <c r="H69" s="253"/>
      <c r="I69" s="253"/>
      <c r="J69" s="254"/>
    </row>
    <row r="70" spans="1:27" ht="16.5" customHeight="1" outlineLevel="1" x14ac:dyDescent="0.25">
      <c r="A70" s="8"/>
      <c r="B70" s="102"/>
      <c r="C70" s="252" t="s">
        <v>70</v>
      </c>
      <c r="D70" s="252"/>
      <c r="E70" s="252"/>
      <c r="F70" s="253" t="s">
        <v>69</v>
      </c>
      <c r="G70" s="253"/>
      <c r="H70" s="253"/>
      <c r="I70" s="253"/>
      <c r="J70" s="254"/>
    </row>
    <row r="71" spans="1:27" ht="16.5" customHeight="1" outlineLevel="1" x14ac:dyDescent="0.25">
      <c r="A71" s="8"/>
      <c r="B71" s="102"/>
      <c r="C71" s="252" t="s">
        <v>68</v>
      </c>
      <c r="D71" s="252"/>
      <c r="E71" s="252"/>
      <c r="F71" s="253" t="s">
        <v>67</v>
      </c>
      <c r="G71" s="253"/>
      <c r="H71" s="253"/>
      <c r="I71" s="253"/>
      <c r="J71" s="254"/>
    </row>
    <row r="72" spans="1:27" ht="16.5" customHeight="1" outlineLevel="1" x14ac:dyDescent="0.25">
      <c r="A72" s="8"/>
      <c r="B72" s="102"/>
      <c r="C72" s="252" t="s">
        <v>66</v>
      </c>
      <c r="D72" s="252"/>
      <c r="E72" s="252"/>
      <c r="F72" s="253" t="s">
        <v>65</v>
      </c>
      <c r="G72" s="253"/>
      <c r="H72" s="253"/>
      <c r="I72" s="253"/>
      <c r="J72" s="254"/>
    </row>
    <row r="73" spans="1:27" hidden="1" outlineLevel="1" x14ac:dyDescent="0.25">
      <c r="A73" s="8"/>
      <c r="B73" s="83"/>
      <c r="C73" s="6"/>
      <c r="D73" s="6"/>
      <c r="E73" s="6"/>
      <c r="F73" s="6"/>
      <c r="G73" s="6"/>
      <c r="H73" s="6"/>
      <c r="I73" s="6"/>
      <c r="J73" s="79"/>
    </row>
    <row r="74" spans="1:27" s="4" customFormat="1" outlineLevel="1" x14ac:dyDescent="0.25">
      <c r="A74" s="8" t="s">
        <v>64</v>
      </c>
      <c r="B74" s="237" t="s">
        <v>63</v>
      </c>
      <c r="C74" s="238"/>
      <c r="D74" s="238"/>
      <c r="E74" s="238"/>
      <c r="F74" s="238"/>
      <c r="G74" s="238"/>
      <c r="H74" s="238"/>
      <c r="I74" s="238"/>
      <c r="J74" s="255"/>
    </row>
    <row r="75" spans="1:27" ht="26.25" customHeight="1" outlineLevel="1" x14ac:dyDescent="0.25">
      <c r="A75" s="8"/>
      <c r="B75" s="244" t="s">
        <v>62</v>
      </c>
      <c r="C75" s="245"/>
      <c r="D75" s="245"/>
      <c r="E75" s="245"/>
      <c r="F75" s="245"/>
      <c r="G75" s="245"/>
      <c r="H75" s="245"/>
      <c r="I75" s="245"/>
      <c r="J75" s="246"/>
    </row>
    <row r="76" spans="1:27" hidden="1" x14ac:dyDescent="0.25">
      <c r="A76" s="11"/>
      <c r="B76" s="100"/>
      <c r="C76" s="6"/>
      <c r="D76" s="6"/>
      <c r="E76" s="6"/>
      <c r="F76" s="6"/>
      <c r="G76" s="6"/>
      <c r="H76" s="6"/>
      <c r="I76" s="6"/>
      <c r="J76" s="79"/>
    </row>
    <row r="77" spans="1:27" hidden="1" outlineLevel="1" x14ac:dyDescent="0.25">
      <c r="A77" s="11"/>
      <c r="B77" s="86" t="s">
        <v>61</v>
      </c>
      <c r="C77" s="6"/>
      <c r="D77" s="6"/>
      <c r="E77" s="6"/>
      <c r="F77" s="6"/>
      <c r="G77" s="6"/>
      <c r="H77" s="6"/>
      <c r="I77" s="6"/>
      <c r="J77" s="79"/>
    </row>
    <row r="78" spans="1:27" s="4" customFormat="1" ht="38.450000000000003" hidden="1" customHeight="1" outlineLevel="1" x14ac:dyDescent="0.25">
      <c r="A78" s="8" t="s">
        <v>60</v>
      </c>
      <c r="B78" s="239" t="s">
        <v>59</v>
      </c>
      <c r="C78" s="240"/>
      <c r="D78" s="240"/>
      <c r="E78" s="240"/>
      <c r="F78" s="240"/>
      <c r="G78" s="240"/>
      <c r="H78" s="240"/>
      <c r="I78" s="240"/>
      <c r="J78" s="247"/>
    </row>
    <row r="79" spans="1:27" ht="27.75" hidden="1" customHeight="1" outlineLevel="1" x14ac:dyDescent="0.25">
      <c r="A79" s="10"/>
      <c r="B79" s="244"/>
      <c r="C79" s="245"/>
      <c r="D79" s="245"/>
      <c r="E79" s="245"/>
      <c r="F79" s="245"/>
      <c r="G79" s="245"/>
      <c r="H79" s="245"/>
      <c r="I79" s="245"/>
      <c r="J79" s="246"/>
    </row>
    <row r="80" spans="1:27" hidden="1" collapsed="1" x14ac:dyDescent="0.25">
      <c r="A80" s="10"/>
      <c r="B80" s="102"/>
      <c r="C80" s="9"/>
      <c r="D80" s="9"/>
      <c r="E80" s="9"/>
      <c r="F80" s="9"/>
      <c r="G80" s="9"/>
      <c r="H80" s="9"/>
      <c r="I80" s="9"/>
      <c r="J80" s="103"/>
    </row>
    <row r="81" spans="1:22" ht="5.25" hidden="1" customHeight="1" x14ac:dyDescent="0.4">
      <c r="A81" s="19"/>
      <c r="B81" s="94"/>
      <c r="C81" s="54"/>
      <c r="D81" s="54"/>
      <c r="E81" s="54"/>
      <c r="F81" s="54"/>
      <c r="G81" s="54"/>
      <c r="H81" s="54"/>
      <c r="I81" s="54"/>
      <c r="J81" s="82"/>
      <c r="K81" s="19"/>
      <c r="L81" s="19"/>
      <c r="M81" s="19"/>
      <c r="N81" s="19"/>
      <c r="O81" s="19"/>
      <c r="P81" s="19"/>
      <c r="Q81" s="19"/>
      <c r="R81" s="19"/>
      <c r="S81" s="19"/>
      <c r="T81" s="19"/>
      <c r="U81" s="19"/>
      <c r="V81" s="19"/>
    </row>
    <row r="82" spans="1:22" s="3" customFormat="1" hidden="1" x14ac:dyDescent="0.25">
      <c r="B82" s="102"/>
      <c r="C82" s="9"/>
      <c r="D82" s="9"/>
      <c r="E82" s="9"/>
      <c r="F82" s="9"/>
      <c r="G82" s="9"/>
      <c r="H82" s="9"/>
      <c r="I82" s="9"/>
      <c r="J82" s="103"/>
    </row>
    <row r="83" spans="1:22" s="4" customFormat="1" x14ac:dyDescent="0.25">
      <c r="A83" s="5" t="s">
        <v>58</v>
      </c>
      <c r="B83" s="239" t="s">
        <v>57</v>
      </c>
      <c r="C83" s="240"/>
      <c r="D83" s="240"/>
      <c r="E83" s="240"/>
      <c r="F83" s="240"/>
      <c r="G83" s="240"/>
      <c r="H83" s="240"/>
      <c r="I83" s="240"/>
      <c r="J83" s="247"/>
    </row>
    <row r="84" spans="1:22" ht="30" hidden="1" customHeight="1" x14ac:dyDescent="0.25">
      <c r="A84" s="3"/>
      <c r="B84" s="244"/>
      <c r="C84" s="245"/>
      <c r="D84" s="245"/>
      <c r="E84" s="245"/>
      <c r="F84" s="245"/>
      <c r="G84" s="245"/>
      <c r="H84" s="245"/>
      <c r="I84" s="245"/>
      <c r="J84" s="246"/>
    </row>
    <row r="85" spans="1:22" hidden="1" x14ac:dyDescent="0.25">
      <c r="A85" s="3"/>
      <c r="B85" s="83"/>
      <c r="C85" s="6"/>
      <c r="D85" s="6"/>
      <c r="E85" s="6"/>
      <c r="F85" s="6"/>
      <c r="G85" s="6"/>
      <c r="H85" s="6"/>
      <c r="I85" s="6"/>
      <c r="J85" s="79"/>
    </row>
    <row r="86" spans="1:22" ht="26.25" hidden="1" x14ac:dyDescent="0.4">
      <c r="A86" s="19"/>
      <c r="B86" s="81" t="s">
        <v>56</v>
      </c>
      <c r="C86" s="54"/>
      <c r="D86" s="54"/>
      <c r="E86" s="54"/>
      <c r="F86" s="54"/>
      <c r="G86" s="54"/>
      <c r="H86" s="54"/>
      <c r="I86" s="54"/>
      <c r="J86" s="82"/>
      <c r="K86" s="19"/>
      <c r="L86" s="19"/>
      <c r="M86" s="19"/>
      <c r="N86" s="19"/>
      <c r="O86" s="19"/>
      <c r="P86" s="19"/>
      <c r="Q86" s="19"/>
      <c r="R86" s="19"/>
      <c r="S86" s="19"/>
      <c r="T86" s="19"/>
      <c r="U86" s="19"/>
      <c r="V86" s="19"/>
    </row>
    <row r="87" spans="1:22" ht="5.25" hidden="1" customHeight="1" x14ac:dyDescent="0.4">
      <c r="A87" s="19"/>
      <c r="B87" s="94"/>
      <c r="C87" s="54"/>
      <c r="D87" s="54"/>
      <c r="E87" s="54"/>
      <c r="F87" s="54"/>
      <c r="G87" s="54"/>
      <c r="H87" s="54"/>
      <c r="I87" s="54"/>
      <c r="J87" s="82"/>
      <c r="K87" s="19"/>
      <c r="L87" s="19"/>
      <c r="M87" s="19"/>
      <c r="N87" s="19"/>
      <c r="O87" s="19"/>
      <c r="P87" s="19"/>
      <c r="Q87" s="19"/>
      <c r="R87" s="19"/>
      <c r="S87" s="19"/>
      <c r="T87" s="19"/>
      <c r="U87" s="19"/>
      <c r="V87" s="19"/>
    </row>
    <row r="88" spans="1:22" s="4" customFormat="1" hidden="1" x14ac:dyDescent="0.25">
      <c r="A88" s="5" t="s">
        <v>55</v>
      </c>
      <c r="B88" s="239" t="s">
        <v>54</v>
      </c>
      <c r="C88" s="240"/>
      <c r="D88" s="240"/>
      <c r="E88" s="240"/>
      <c r="F88" s="240"/>
      <c r="G88" s="240"/>
      <c r="H88" s="240"/>
      <c r="I88" s="240"/>
      <c r="J88" s="247"/>
    </row>
    <row r="89" spans="1:22" ht="27.75" hidden="1" customHeight="1" x14ac:dyDescent="0.25">
      <c r="A89" s="2"/>
      <c r="B89" s="256" t="s">
        <v>53</v>
      </c>
      <c r="C89" s="257"/>
      <c r="D89" s="257"/>
      <c r="E89" s="257"/>
      <c r="F89" s="257"/>
      <c r="G89" s="257"/>
      <c r="H89" s="257"/>
      <c r="I89" s="257"/>
      <c r="J89" s="258"/>
    </row>
    <row r="90" spans="1:22" hidden="1" x14ac:dyDescent="0.25">
      <c r="A90" s="2"/>
      <c r="B90" s="104" t="s">
        <v>52</v>
      </c>
      <c r="C90" s="34"/>
      <c r="D90" s="34"/>
      <c r="E90" s="34"/>
      <c r="F90" s="34"/>
      <c r="G90" s="34"/>
      <c r="H90" s="34"/>
      <c r="I90" s="34"/>
      <c r="J90" s="105"/>
    </row>
    <row r="91" spans="1:22" x14ac:dyDescent="0.25">
      <c r="A91" s="2"/>
      <c r="B91" s="259" t="s">
        <v>277</v>
      </c>
      <c r="C91" s="260"/>
      <c r="D91" s="33" t="str">
        <f t="shared" ref="D91:I91" si="0">D$111</f>
        <v>FY19</v>
      </c>
      <c r="E91" s="33" t="str">
        <f t="shared" si="0"/>
        <v>FY20</v>
      </c>
      <c r="F91" s="33" t="str">
        <f t="shared" si="0"/>
        <v>FY21</v>
      </c>
      <c r="G91" s="33" t="str">
        <f t="shared" si="0"/>
        <v>FY22</v>
      </c>
      <c r="H91" s="33" t="str">
        <f t="shared" si="0"/>
        <v>FY23</v>
      </c>
      <c r="I91" s="33" t="str">
        <f t="shared" si="0"/>
        <v>FY24</v>
      </c>
      <c r="J91" s="106" t="s">
        <v>10</v>
      </c>
    </row>
    <row r="92" spans="1:22" s="169" customFormat="1" ht="15" customHeight="1" x14ac:dyDescent="0.25">
      <c r="A92" s="166"/>
      <c r="B92" s="303" t="s">
        <v>284</v>
      </c>
      <c r="C92" s="304"/>
      <c r="D92" s="167">
        <f t="shared" ref="D92:I92" si="1">(D127+D139)-SUM(D101)</f>
        <v>554449.55999999994</v>
      </c>
      <c r="E92" s="167">
        <f t="shared" si="1"/>
        <v>571997.23199999996</v>
      </c>
      <c r="F92" s="167">
        <f t="shared" si="1"/>
        <v>586297.16279999982</v>
      </c>
      <c r="G92" s="167">
        <f t="shared" si="1"/>
        <v>600954.59186999977</v>
      </c>
      <c r="H92" s="167">
        <f t="shared" si="1"/>
        <v>615978.45666674979</v>
      </c>
      <c r="I92" s="167">
        <f t="shared" si="1"/>
        <v>631377.91808341851</v>
      </c>
      <c r="J92" s="168">
        <f>SUM(D92:I92)</f>
        <v>3561054.9214201681</v>
      </c>
    </row>
    <row r="93" spans="1:22" ht="15" hidden="1" customHeight="1" outlineLevel="1" x14ac:dyDescent="0.25">
      <c r="A93" s="2"/>
      <c r="B93" s="263" t="s">
        <v>51</v>
      </c>
      <c r="C93" s="264"/>
      <c r="D93" s="52">
        <v>0</v>
      </c>
      <c r="E93" s="52">
        <v>0</v>
      </c>
      <c r="F93" s="52">
        <v>0</v>
      </c>
      <c r="G93" s="52">
        <v>0</v>
      </c>
      <c r="H93" s="52">
        <v>0</v>
      </c>
      <c r="I93" s="52">
        <v>0</v>
      </c>
      <c r="J93" s="107">
        <f>SUM(D93:I93)</f>
        <v>0</v>
      </c>
    </row>
    <row r="94" spans="1:22" ht="15" hidden="1" customHeight="1" outlineLevel="1" x14ac:dyDescent="0.25">
      <c r="A94" s="2"/>
      <c r="B94" s="263" t="s">
        <v>50</v>
      </c>
      <c r="C94" s="264"/>
      <c r="D94" s="52">
        <v>0</v>
      </c>
      <c r="E94" s="52">
        <v>0</v>
      </c>
      <c r="F94" s="52">
        <v>0</v>
      </c>
      <c r="G94" s="52">
        <v>0</v>
      </c>
      <c r="H94" s="52">
        <v>0</v>
      </c>
      <c r="I94" s="52">
        <v>0</v>
      </c>
      <c r="J94" s="107">
        <f>SUM(D94:I94)</f>
        <v>0</v>
      </c>
    </row>
    <row r="95" spans="1:22" ht="15" hidden="1" customHeight="1" outlineLevel="1" x14ac:dyDescent="0.25">
      <c r="A95" s="2"/>
      <c r="B95" s="263" t="s">
        <v>49</v>
      </c>
      <c r="C95" s="264"/>
      <c r="D95" s="52">
        <v>0</v>
      </c>
      <c r="E95" s="52">
        <v>0</v>
      </c>
      <c r="F95" s="52">
        <v>0</v>
      </c>
      <c r="G95" s="52">
        <v>0</v>
      </c>
      <c r="H95" s="52">
        <v>0</v>
      </c>
      <c r="I95" s="52">
        <v>0</v>
      </c>
      <c r="J95" s="107">
        <f>SUM(D95:I95)</f>
        <v>0</v>
      </c>
    </row>
    <row r="96" spans="1:22" ht="15" hidden="1" customHeight="1" outlineLevel="1" x14ac:dyDescent="0.25">
      <c r="A96" s="2"/>
      <c r="B96" s="263" t="s">
        <v>48</v>
      </c>
      <c r="C96" s="264"/>
      <c r="D96" s="52">
        <v>0</v>
      </c>
      <c r="E96" s="52">
        <v>0</v>
      </c>
      <c r="F96" s="52">
        <v>0</v>
      </c>
      <c r="G96" s="52">
        <v>0</v>
      </c>
      <c r="H96" s="52">
        <v>0</v>
      </c>
      <c r="I96" s="52">
        <v>0</v>
      </c>
      <c r="J96" s="107">
        <f>SUM(D96:I96)</f>
        <v>0</v>
      </c>
    </row>
    <row r="97" spans="1:24" ht="15" customHeight="1" collapsed="1" x14ac:dyDescent="0.25">
      <c r="A97" s="2"/>
      <c r="B97" s="259" t="s">
        <v>47</v>
      </c>
      <c r="C97" s="260"/>
      <c r="D97" s="51"/>
      <c r="E97" s="51"/>
      <c r="F97" s="50"/>
      <c r="G97" s="50"/>
      <c r="H97" s="50"/>
      <c r="I97" s="50"/>
      <c r="J97" s="108"/>
    </row>
    <row r="98" spans="1:24" x14ac:dyDescent="0.25">
      <c r="A98" s="2"/>
      <c r="B98" s="265" t="s">
        <v>46</v>
      </c>
      <c r="C98" s="266"/>
      <c r="D98" s="30"/>
      <c r="E98" s="30"/>
      <c r="F98" s="30"/>
      <c r="G98" s="30"/>
      <c r="H98" s="30"/>
      <c r="I98" s="30"/>
      <c r="J98" s="107">
        <f>SUM(D98:I98)</f>
        <v>0</v>
      </c>
    </row>
    <row r="99" spans="1:24" x14ac:dyDescent="0.25">
      <c r="A99" s="2"/>
      <c r="B99" s="265" t="s">
        <v>45</v>
      </c>
      <c r="C99" s="266"/>
      <c r="D99" s="44"/>
      <c r="E99" s="30"/>
      <c r="F99" s="30"/>
      <c r="G99" s="30"/>
      <c r="H99" s="30"/>
      <c r="I99" s="30"/>
      <c r="J99" s="107">
        <f>SUM(D99:I99)</f>
        <v>0</v>
      </c>
    </row>
    <row r="100" spans="1:24" x14ac:dyDescent="0.25">
      <c r="A100" s="2"/>
      <c r="B100" s="267" t="s">
        <v>44</v>
      </c>
      <c r="C100" s="268"/>
      <c r="D100" s="49">
        <f t="shared" ref="D100:I100" si="2">0.15*D118</f>
        <v>97844.04</v>
      </c>
      <c r="E100" s="49">
        <f t="shared" si="2"/>
        <v>100940.68799999998</v>
      </c>
      <c r="F100" s="49">
        <f t="shared" si="2"/>
        <v>103464.20519999997</v>
      </c>
      <c r="G100" s="49">
        <f t="shared" si="2"/>
        <v>106050.81032999996</v>
      </c>
      <c r="H100" s="49">
        <f t="shared" si="2"/>
        <v>108702.08058824996</v>
      </c>
      <c r="I100" s="49">
        <f t="shared" si="2"/>
        <v>111419.63260295619</v>
      </c>
      <c r="J100" s="107">
        <f>SUM(D100:I100)</f>
        <v>628421.45672120608</v>
      </c>
    </row>
    <row r="101" spans="1:24" x14ac:dyDescent="0.25">
      <c r="A101" s="2"/>
      <c r="B101" s="259" t="s">
        <v>43</v>
      </c>
      <c r="C101" s="260"/>
      <c r="D101" s="53">
        <f t="shared" ref="D101:I101" si="3">SUM(D98:D100)</f>
        <v>97844.04</v>
      </c>
      <c r="E101" s="53">
        <f t="shared" si="3"/>
        <v>100940.68799999998</v>
      </c>
      <c r="F101" s="53">
        <f t="shared" si="3"/>
        <v>103464.20519999997</v>
      </c>
      <c r="G101" s="53">
        <f t="shared" si="3"/>
        <v>106050.81032999996</v>
      </c>
      <c r="H101" s="53">
        <f t="shared" si="3"/>
        <v>108702.08058824996</v>
      </c>
      <c r="I101" s="53">
        <f t="shared" si="3"/>
        <v>111419.63260295619</v>
      </c>
      <c r="J101" s="107">
        <f>SUM(D101:I101)</f>
        <v>628421.45672120608</v>
      </c>
    </row>
    <row r="102" spans="1:24" s="4" customFormat="1" ht="15.75" thickBot="1" x14ac:dyDescent="0.3">
      <c r="A102" s="5"/>
      <c r="B102" s="321" t="s">
        <v>42</v>
      </c>
      <c r="C102" s="322"/>
      <c r="D102" s="66">
        <f t="shared" ref="D102:J102" si="4">SUM(D92:D96)+D101</f>
        <v>652293.6</v>
      </c>
      <c r="E102" s="66">
        <f t="shared" si="4"/>
        <v>672937.91999999993</v>
      </c>
      <c r="F102" s="66">
        <f t="shared" si="4"/>
        <v>689761.36799999978</v>
      </c>
      <c r="G102" s="66">
        <f t="shared" si="4"/>
        <v>707005.40219999978</v>
      </c>
      <c r="H102" s="66">
        <f t="shared" si="4"/>
        <v>724680.53725499974</v>
      </c>
      <c r="I102" s="66">
        <f t="shared" si="4"/>
        <v>742797.55068637466</v>
      </c>
      <c r="J102" s="109">
        <f t="shared" si="4"/>
        <v>4189476.3781413743</v>
      </c>
    </row>
    <row r="103" spans="1:24" ht="15.75" hidden="1" thickTop="1" x14ac:dyDescent="0.25">
      <c r="A103" s="2"/>
      <c r="B103" s="110"/>
      <c r="C103" s="6"/>
      <c r="D103" s="6"/>
      <c r="E103" s="6"/>
      <c r="F103" s="6"/>
      <c r="G103" s="6"/>
      <c r="H103" s="6"/>
      <c r="I103" s="6"/>
      <c r="J103" s="79"/>
    </row>
    <row r="104" spans="1:24" ht="23.25" customHeight="1" thickTop="1" x14ac:dyDescent="0.25">
      <c r="A104" s="8" t="s">
        <v>36</v>
      </c>
      <c r="B104" s="273" t="s">
        <v>41</v>
      </c>
      <c r="C104" s="274"/>
      <c r="D104" s="274"/>
      <c r="E104" s="274"/>
      <c r="F104" s="274"/>
      <c r="G104" s="274"/>
      <c r="H104" s="274"/>
      <c r="I104" s="274"/>
      <c r="J104" s="275"/>
      <c r="W104" s="46" t="s">
        <v>40</v>
      </c>
      <c r="X104" s="46" t="b">
        <v>1</v>
      </c>
    </row>
    <row r="105" spans="1:24" ht="15" customHeight="1" x14ac:dyDescent="0.25">
      <c r="A105" s="2"/>
      <c r="B105" s="256" t="s">
        <v>39</v>
      </c>
      <c r="C105" s="257"/>
      <c r="D105" s="257"/>
      <c r="E105" s="257"/>
      <c r="F105" s="257"/>
      <c r="G105" s="257"/>
      <c r="H105" s="276">
        <v>537585</v>
      </c>
      <c r="I105" s="277"/>
      <c r="J105" s="97"/>
      <c r="W105" s="46" t="s">
        <v>38</v>
      </c>
      <c r="X105" s="46" t="b">
        <v>0</v>
      </c>
    </row>
    <row r="106" spans="1:24" ht="15" hidden="1" customHeight="1" x14ac:dyDescent="0.25">
      <c r="A106" s="2"/>
      <c r="B106" s="256" t="s">
        <v>37</v>
      </c>
      <c r="C106" s="257"/>
      <c r="D106" s="257"/>
      <c r="E106" s="257"/>
      <c r="F106" s="257"/>
      <c r="G106" s="257"/>
      <c r="H106" s="17"/>
      <c r="I106" s="17"/>
      <c r="J106" s="97"/>
      <c r="W106" s="46"/>
      <c r="X106" s="46"/>
    </row>
    <row r="107" spans="1:24" hidden="1" x14ac:dyDescent="0.25">
      <c r="A107" s="2"/>
      <c r="B107" s="83"/>
      <c r="C107" s="6"/>
      <c r="D107" s="6"/>
      <c r="E107" s="6"/>
      <c r="F107" s="6"/>
      <c r="G107" s="6"/>
      <c r="H107" s="6"/>
      <c r="I107" s="6"/>
      <c r="J107" s="79"/>
    </row>
    <row r="108" spans="1:24" s="4" customFormat="1" ht="15" hidden="1" customHeight="1" outlineLevel="1" x14ac:dyDescent="0.25">
      <c r="A108" s="5" t="s">
        <v>36</v>
      </c>
      <c r="B108" s="273" t="s">
        <v>35</v>
      </c>
      <c r="C108" s="274"/>
      <c r="D108" s="274"/>
      <c r="E108" s="274"/>
      <c r="F108" s="274"/>
      <c r="G108" s="274"/>
      <c r="H108" s="274"/>
      <c r="I108" s="274"/>
      <c r="J108" s="275"/>
    </row>
    <row r="109" spans="1:24" ht="30.75" hidden="1" customHeight="1" outlineLevel="1" x14ac:dyDescent="0.25">
      <c r="A109" s="2"/>
      <c r="B109" s="256" t="s">
        <v>34</v>
      </c>
      <c r="C109" s="257"/>
      <c r="D109" s="257"/>
      <c r="E109" s="257"/>
      <c r="F109" s="257"/>
      <c r="G109" s="257"/>
      <c r="H109" s="257"/>
      <c r="I109" s="257"/>
      <c r="J109" s="258"/>
    </row>
    <row r="110" spans="1:24" hidden="1" outlineLevel="1" x14ac:dyDescent="0.25">
      <c r="A110" s="2"/>
      <c r="B110" s="104" t="s">
        <v>18</v>
      </c>
      <c r="C110" s="34"/>
      <c r="D110" s="34"/>
      <c r="E110" s="34"/>
      <c r="F110" s="34"/>
      <c r="G110" s="34"/>
      <c r="H110" s="34"/>
      <c r="I110" s="34"/>
      <c r="J110" s="105"/>
    </row>
    <row r="111" spans="1:24" outlineLevel="1" x14ac:dyDescent="0.25">
      <c r="A111" s="2"/>
      <c r="B111" s="339" t="s">
        <v>33</v>
      </c>
      <c r="C111" s="340"/>
      <c r="D111" s="180" t="s">
        <v>16</v>
      </c>
      <c r="E111" s="181" t="s">
        <v>15</v>
      </c>
      <c r="F111" s="181" t="s">
        <v>14</v>
      </c>
      <c r="G111" s="181" t="s">
        <v>13</v>
      </c>
      <c r="H111" s="181" t="s">
        <v>12</v>
      </c>
      <c r="I111" s="181" t="s">
        <v>11</v>
      </c>
      <c r="J111" s="183" t="s">
        <v>10</v>
      </c>
    </row>
    <row r="112" spans="1:24" ht="15.75" outlineLevel="1" thickBot="1" x14ac:dyDescent="0.3">
      <c r="A112" s="2"/>
      <c r="B112" s="319" t="s">
        <v>32</v>
      </c>
      <c r="C112" s="320"/>
      <c r="D112" s="177"/>
      <c r="E112" s="178">
        <v>2.5000000000000001E-2</v>
      </c>
      <c r="F112" s="178">
        <v>2.5000000000000001E-2</v>
      </c>
      <c r="G112" s="178">
        <f>$F112</f>
        <v>2.5000000000000001E-2</v>
      </c>
      <c r="H112" s="178">
        <f>$F112</f>
        <v>2.5000000000000001E-2</v>
      </c>
      <c r="I112" s="178">
        <f>$F112</f>
        <v>2.5000000000000001E-2</v>
      </c>
      <c r="J112" s="179"/>
    </row>
    <row r="113" spans="1:10" outlineLevel="1" x14ac:dyDescent="0.25">
      <c r="A113" s="2"/>
      <c r="B113" s="280" t="s">
        <v>31</v>
      </c>
      <c r="C113" s="281"/>
      <c r="D113" s="170"/>
      <c r="E113" s="44"/>
      <c r="F113" s="44"/>
      <c r="G113" s="44"/>
      <c r="H113" s="44"/>
      <c r="I113" s="44"/>
      <c r="J113" s="112">
        <f>SUM(D113:I113)</f>
        <v>0</v>
      </c>
    </row>
    <row r="114" spans="1:10" ht="15.95" customHeight="1" outlineLevel="1" x14ac:dyDescent="0.25">
      <c r="A114" s="2"/>
      <c r="B114" s="282" t="s">
        <v>30</v>
      </c>
      <c r="C114" s="283"/>
      <c r="D114" s="170"/>
      <c r="E114" s="44"/>
      <c r="F114" s="44"/>
      <c r="G114" s="44"/>
      <c r="H114" s="44"/>
      <c r="I114" s="44"/>
      <c r="J114" s="112">
        <f>SUM(D114:I114)</f>
        <v>0</v>
      </c>
    </row>
    <row r="115" spans="1:10" outlineLevel="1" x14ac:dyDescent="0.25">
      <c r="A115" s="2"/>
      <c r="B115" s="280" t="s">
        <v>29</v>
      </c>
      <c r="C115" s="281"/>
      <c r="D115" s="171"/>
      <c r="E115" s="42"/>
      <c r="F115" s="41"/>
      <c r="G115" s="41"/>
      <c r="H115" s="41"/>
      <c r="I115" s="41"/>
      <c r="J115" s="113"/>
    </row>
    <row r="116" spans="1:10" outlineLevel="1" x14ac:dyDescent="0.25">
      <c r="A116" s="2"/>
      <c r="B116" s="280" t="s">
        <v>28</v>
      </c>
      <c r="C116" s="281"/>
      <c r="D116" s="172">
        <v>6629</v>
      </c>
      <c r="E116" s="40">
        <v>6672</v>
      </c>
      <c r="F116" s="39">
        <f>E116</f>
        <v>6672</v>
      </c>
      <c r="G116" s="39">
        <f>F116</f>
        <v>6672</v>
      </c>
      <c r="H116" s="39">
        <f>G116</f>
        <v>6672</v>
      </c>
      <c r="I116" s="39">
        <f>H116</f>
        <v>6672</v>
      </c>
      <c r="J116" s="114"/>
    </row>
    <row r="117" spans="1:10" outlineLevel="1" x14ac:dyDescent="0.25">
      <c r="A117" s="2"/>
      <c r="B117" s="280" t="s">
        <v>27</v>
      </c>
      <c r="C117" s="281"/>
      <c r="D117" s="170">
        <v>98.399999999999991</v>
      </c>
      <c r="E117" s="44">
        <v>100.85999999999999</v>
      </c>
      <c r="F117" s="43">
        <v>103.38149999999997</v>
      </c>
      <c r="G117" s="43">
        <v>105.96603749999997</v>
      </c>
      <c r="H117" s="43">
        <v>108.61518843749997</v>
      </c>
      <c r="I117" s="43">
        <v>111.33056814843745</v>
      </c>
      <c r="J117" s="112"/>
    </row>
    <row r="118" spans="1:10" outlineLevel="1" x14ac:dyDescent="0.25">
      <c r="A118" s="2"/>
      <c r="B118" s="280" t="s">
        <v>26</v>
      </c>
      <c r="C118" s="281"/>
      <c r="D118" s="173">
        <f t="shared" ref="D118:I118" si="5">D116*D117</f>
        <v>652293.6</v>
      </c>
      <c r="E118" s="53">
        <f t="shared" si="5"/>
        <v>672937.91999999993</v>
      </c>
      <c r="F118" s="53">
        <f t="shared" si="5"/>
        <v>689761.36799999978</v>
      </c>
      <c r="G118" s="53">
        <f t="shared" si="5"/>
        <v>707005.40219999978</v>
      </c>
      <c r="H118" s="53">
        <f t="shared" si="5"/>
        <v>724680.53725499974</v>
      </c>
      <c r="I118" s="53">
        <f t="shared" si="5"/>
        <v>742797.55068637466</v>
      </c>
      <c r="J118" s="107">
        <f>SUM(D118:I118)</f>
        <v>4189476.3781413743</v>
      </c>
    </row>
    <row r="119" spans="1:10" outlineLevel="1" x14ac:dyDescent="0.25">
      <c r="A119" s="2"/>
      <c r="B119" s="280" t="s">
        <v>25</v>
      </c>
      <c r="C119" s="281"/>
      <c r="D119" s="174"/>
      <c r="E119" s="73"/>
      <c r="F119" s="53">
        <f t="shared" ref="F119:G122" si="6">E119*(1+$G$112)</f>
        <v>0</v>
      </c>
      <c r="G119" s="53">
        <f t="shared" si="6"/>
        <v>0</v>
      </c>
      <c r="H119" s="53">
        <f>G119*(1+$H$112)</f>
        <v>0</v>
      </c>
      <c r="I119" s="53">
        <f>H119*(1+$I$112)</f>
        <v>0</v>
      </c>
      <c r="J119" s="107"/>
    </row>
    <row r="120" spans="1:10" outlineLevel="1" x14ac:dyDescent="0.25">
      <c r="A120" s="2"/>
      <c r="B120" s="280" t="s">
        <v>24</v>
      </c>
      <c r="C120" s="281"/>
      <c r="D120" s="174"/>
      <c r="E120" s="73"/>
      <c r="F120" s="53">
        <f t="shared" si="6"/>
        <v>0</v>
      </c>
      <c r="G120" s="53">
        <f t="shared" si="6"/>
        <v>0</v>
      </c>
      <c r="H120" s="53">
        <f>G120*(1+$H$112)</f>
        <v>0</v>
      </c>
      <c r="I120" s="53">
        <f>H120*(1+$I$112)</f>
        <v>0</v>
      </c>
      <c r="J120" s="107"/>
    </row>
    <row r="121" spans="1:10" outlineLevel="1" x14ac:dyDescent="0.25">
      <c r="A121" s="2"/>
      <c r="B121" s="267" t="s">
        <v>23</v>
      </c>
      <c r="C121" s="268"/>
      <c r="D121" s="174"/>
      <c r="E121" s="73"/>
      <c r="F121" s="53">
        <f t="shared" si="6"/>
        <v>0</v>
      </c>
      <c r="G121" s="53">
        <f t="shared" si="6"/>
        <v>0</v>
      </c>
      <c r="H121" s="53">
        <f>G121*(1+$H$112)</f>
        <v>0</v>
      </c>
      <c r="I121" s="53">
        <f>H121*(1+$I$112)</f>
        <v>0</v>
      </c>
      <c r="J121" s="107"/>
    </row>
    <row r="122" spans="1:10" hidden="1" outlineLevel="1" x14ac:dyDescent="0.25">
      <c r="A122" s="2"/>
      <c r="B122" s="267" t="s">
        <v>23</v>
      </c>
      <c r="C122" s="268"/>
      <c r="D122" s="174"/>
      <c r="E122" s="73"/>
      <c r="F122" s="53">
        <f t="shared" si="6"/>
        <v>0</v>
      </c>
      <c r="G122" s="53">
        <f t="shared" si="6"/>
        <v>0</v>
      </c>
      <c r="H122" s="53">
        <f>G122*(1+$H$112)</f>
        <v>0</v>
      </c>
      <c r="I122" s="53">
        <f>H122*(1+$I$112)</f>
        <v>0</v>
      </c>
      <c r="J122" s="107"/>
    </row>
    <row r="123" spans="1:10" outlineLevel="1" x14ac:dyDescent="0.25">
      <c r="A123" s="2"/>
      <c r="B123" s="280" t="s">
        <v>22</v>
      </c>
      <c r="C123" s="281"/>
      <c r="D123" s="173">
        <f t="shared" ref="D123:I123" si="7">SUM(D118:D122)</f>
        <v>652293.6</v>
      </c>
      <c r="E123" s="53">
        <f t="shared" si="7"/>
        <v>672937.91999999993</v>
      </c>
      <c r="F123" s="53">
        <f t="shared" si="7"/>
        <v>689761.36799999978</v>
      </c>
      <c r="G123" s="53">
        <f t="shared" si="7"/>
        <v>707005.40219999978</v>
      </c>
      <c r="H123" s="53">
        <f t="shared" si="7"/>
        <v>724680.53725499974</v>
      </c>
      <c r="I123" s="53">
        <f t="shared" si="7"/>
        <v>742797.55068637466</v>
      </c>
      <c r="J123" s="107">
        <f>SUM(D123:I123)</f>
        <v>4189476.3781413743</v>
      </c>
    </row>
    <row r="124" spans="1:10" ht="15" customHeight="1" outlineLevel="1" x14ac:dyDescent="0.25">
      <c r="A124" s="2"/>
      <c r="B124" s="267" t="s">
        <v>4</v>
      </c>
      <c r="C124" s="268"/>
      <c r="D124" s="174"/>
      <c r="E124" s="73"/>
      <c r="F124" s="53">
        <f t="shared" ref="F124:G126" si="8">E124*(1+$G$112)</f>
        <v>0</v>
      </c>
      <c r="G124" s="53">
        <f t="shared" si="8"/>
        <v>0</v>
      </c>
      <c r="H124" s="53">
        <f>G124*(1+$H$112)</f>
        <v>0</v>
      </c>
      <c r="I124" s="53">
        <f>H124*(1+$I$112)</f>
        <v>0</v>
      </c>
      <c r="J124" s="107">
        <f>SUM(D124:I124)</f>
        <v>0</v>
      </c>
    </row>
    <row r="125" spans="1:10" ht="15" hidden="1" customHeight="1" outlineLevel="1" x14ac:dyDescent="0.25">
      <c r="A125" s="2"/>
      <c r="B125" s="267" t="s">
        <v>4</v>
      </c>
      <c r="C125" s="268"/>
      <c r="D125" s="174"/>
      <c r="E125" s="73"/>
      <c r="F125" s="53">
        <f t="shared" si="8"/>
        <v>0</v>
      </c>
      <c r="G125" s="53">
        <f t="shared" si="8"/>
        <v>0</v>
      </c>
      <c r="H125" s="53">
        <f>G125*(1+$H$112)</f>
        <v>0</v>
      </c>
      <c r="I125" s="53">
        <f>H125*(1+$I$112)</f>
        <v>0</v>
      </c>
      <c r="J125" s="107">
        <f>SUM(D125:I125)</f>
        <v>0</v>
      </c>
    </row>
    <row r="126" spans="1:10" ht="15" hidden="1" customHeight="1" outlineLevel="1" x14ac:dyDescent="0.25">
      <c r="A126" s="2"/>
      <c r="B126" s="288" t="s">
        <v>4</v>
      </c>
      <c r="C126" s="289"/>
      <c r="D126" s="175"/>
      <c r="E126" s="74"/>
      <c r="F126" s="48">
        <f t="shared" si="8"/>
        <v>0</v>
      </c>
      <c r="G126" s="48">
        <f t="shared" si="8"/>
        <v>0</v>
      </c>
      <c r="H126" s="48">
        <f>G126*(1+$H$112)</f>
        <v>0</v>
      </c>
      <c r="I126" s="48">
        <f>H126*(1+$I$112)</f>
        <v>0</v>
      </c>
      <c r="J126" s="115">
        <f>SUM(D126:I126)</f>
        <v>0</v>
      </c>
    </row>
    <row r="127" spans="1:10" s="4" customFormat="1" outlineLevel="1" x14ac:dyDescent="0.25">
      <c r="A127" s="5"/>
      <c r="B127" s="271" t="s">
        <v>21</v>
      </c>
      <c r="C127" s="272"/>
      <c r="D127" s="176">
        <f t="shared" ref="D127:J127" si="9">D113+D114+D123+D124+D126+D125</f>
        <v>652293.6</v>
      </c>
      <c r="E127" s="75">
        <f t="shared" si="9"/>
        <v>672937.91999999993</v>
      </c>
      <c r="F127" s="75">
        <f t="shared" si="9"/>
        <v>689761.36799999978</v>
      </c>
      <c r="G127" s="75">
        <f t="shared" si="9"/>
        <v>707005.40219999978</v>
      </c>
      <c r="H127" s="75">
        <f t="shared" si="9"/>
        <v>724680.53725499974</v>
      </c>
      <c r="I127" s="75">
        <f t="shared" si="9"/>
        <v>742797.55068637466</v>
      </c>
      <c r="J127" s="116">
        <f t="shared" si="9"/>
        <v>4189476.3781413743</v>
      </c>
    </row>
    <row r="128" spans="1:10" hidden="1" outlineLevel="1" x14ac:dyDescent="0.25">
      <c r="A128" s="2"/>
      <c r="B128" s="110"/>
      <c r="C128" s="6"/>
      <c r="D128" s="6"/>
      <c r="E128" s="6"/>
      <c r="F128" s="6"/>
      <c r="G128" s="6"/>
      <c r="H128" s="6"/>
      <c r="I128" s="6"/>
      <c r="J128" s="79"/>
    </row>
    <row r="129" spans="1:10" hidden="1" x14ac:dyDescent="0.25">
      <c r="A129" s="2"/>
      <c r="B129" s="110"/>
      <c r="C129" s="6"/>
      <c r="D129" s="6"/>
      <c r="E129" s="6"/>
      <c r="F129" s="6"/>
      <c r="G129" s="6"/>
      <c r="H129" s="6"/>
      <c r="I129" s="6"/>
      <c r="J129" s="79"/>
    </row>
    <row r="130" spans="1:10" s="4" customFormat="1" ht="15" hidden="1" customHeight="1" outlineLevel="1" x14ac:dyDescent="0.25">
      <c r="A130" s="5" t="s">
        <v>20</v>
      </c>
      <c r="B130" s="273" t="s">
        <v>19</v>
      </c>
      <c r="C130" s="274"/>
      <c r="D130" s="274"/>
      <c r="E130" s="274"/>
      <c r="F130" s="274"/>
      <c r="G130" s="274"/>
      <c r="H130" s="274"/>
      <c r="I130" s="274"/>
      <c r="J130" s="275"/>
    </row>
    <row r="131" spans="1:10" hidden="1" outlineLevel="1" x14ac:dyDescent="0.25">
      <c r="A131" s="2"/>
      <c r="B131" s="104" t="s">
        <v>18</v>
      </c>
      <c r="C131" s="34"/>
      <c r="D131" s="34"/>
      <c r="E131" s="34"/>
      <c r="F131" s="34"/>
      <c r="G131" s="34"/>
      <c r="H131" s="34"/>
      <c r="I131" s="34"/>
      <c r="J131" s="105"/>
    </row>
    <row r="132" spans="1:10" hidden="1" outlineLevel="1" x14ac:dyDescent="0.25">
      <c r="A132" s="2"/>
      <c r="B132" s="278" t="s">
        <v>17</v>
      </c>
      <c r="C132" s="279"/>
      <c r="D132" s="33" t="s">
        <v>16</v>
      </c>
      <c r="E132" s="32" t="s">
        <v>15</v>
      </c>
      <c r="F132" s="32" t="s">
        <v>14</v>
      </c>
      <c r="G132" s="32" t="s">
        <v>13</v>
      </c>
      <c r="H132" s="32" t="s">
        <v>12</v>
      </c>
      <c r="I132" s="32" t="s">
        <v>11</v>
      </c>
      <c r="J132" s="117" t="s">
        <v>10</v>
      </c>
    </row>
    <row r="133" spans="1:10" hidden="1" outlineLevel="1" x14ac:dyDescent="0.25">
      <c r="A133" s="2"/>
      <c r="B133" s="284" t="s">
        <v>9</v>
      </c>
      <c r="C133" s="285"/>
      <c r="D133" s="30"/>
      <c r="E133" s="30"/>
      <c r="F133" s="30"/>
      <c r="G133" s="30"/>
      <c r="H133" s="30"/>
      <c r="I133" s="30"/>
      <c r="J133" s="118">
        <f t="shared" ref="J133:J138" si="10">SUM(D133:I133)</f>
        <v>0</v>
      </c>
    </row>
    <row r="134" spans="1:10" hidden="1" outlineLevel="1" x14ac:dyDescent="0.25">
      <c r="A134" s="2"/>
      <c r="B134" s="284" t="s">
        <v>8</v>
      </c>
      <c r="C134" s="285"/>
      <c r="D134" s="30"/>
      <c r="E134" s="30"/>
      <c r="F134" s="30"/>
      <c r="G134" s="30"/>
      <c r="H134" s="30"/>
      <c r="I134" s="30"/>
      <c r="J134" s="118">
        <f t="shared" si="10"/>
        <v>0</v>
      </c>
    </row>
    <row r="135" spans="1:10" hidden="1" outlineLevel="1" x14ac:dyDescent="0.25">
      <c r="A135" s="2"/>
      <c r="B135" s="284" t="s">
        <v>7</v>
      </c>
      <c r="C135" s="285"/>
      <c r="D135" s="30"/>
      <c r="E135" s="30"/>
      <c r="F135" s="30"/>
      <c r="G135" s="30"/>
      <c r="H135" s="30"/>
      <c r="I135" s="30"/>
      <c r="J135" s="118">
        <f t="shared" si="10"/>
        <v>0</v>
      </c>
    </row>
    <row r="136" spans="1:10" hidden="1" outlineLevel="1" x14ac:dyDescent="0.25">
      <c r="A136" s="2"/>
      <c r="B136" s="284" t="s">
        <v>6</v>
      </c>
      <c r="C136" s="285"/>
      <c r="D136" s="30"/>
      <c r="E136" s="30"/>
      <c r="F136" s="30"/>
      <c r="G136" s="30"/>
      <c r="H136" s="30"/>
      <c r="I136" s="30"/>
      <c r="J136" s="118">
        <f t="shared" si="10"/>
        <v>0</v>
      </c>
    </row>
    <row r="137" spans="1:10" hidden="1" outlineLevel="1" x14ac:dyDescent="0.25">
      <c r="A137" s="2"/>
      <c r="B137" s="284" t="s">
        <v>5</v>
      </c>
      <c r="C137" s="285"/>
      <c r="D137" s="30"/>
      <c r="E137" s="30"/>
      <c r="F137" s="30"/>
      <c r="G137" s="30"/>
      <c r="H137" s="30"/>
      <c r="I137" s="30"/>
      <c r="J137" s="118">
        <f t="shared" si="10"/>
        <v>0</v>
      </c>
    </row>
    <row r="138" spans="1:10" hidden="1" outlineLevel="1" x14ac:dyDescent="0.25">
      <c r="A138" s="2"/>
      <c r="B138" s="267" t="s">
        <v>4</v>
      </c>
      <c r="C138" s="268"/>
      <c r="D138" s="30"/>
      <c r="E138" s="30"/>
      <c r="F138" s="30"/>
      <c r="G138" s="30"/>
      <c r="H138" s="30"/>
      <c r="I138" s="30"/>
      <c r="J138" s="118">
        <f t="shared" si="10"/>
        <v>0</v>
      </c>
    </row>
    <row r="139" spans="1:10" s="4" customFormat="1" ht="15.75" hidden="1" outlineLevel="1" thickBot="1" x14ac:dyDescent="0.3">
      <c r="A139" s="5"/>
      <c r="B139" s="286" t="s">
        <v>3</v>
      </c>
      <c r="C139" s="287"/>
      <c r="D139" s="29">
        <f t="shared" ref="D139:J139" si="11">SUM(D133:D138)</f>
        <v>0</v>
      </c>
      <c r="E139" s="29">
        <f t="shared" si="11"/>
        <v>0</v>
      </c>
      <c r="F139" s="29">
        <f t="shared" si="11"/>
        <v>0</v>
      </c>
      <c r="G139" s="29">
        <f t="shared" si="11"/>
        <v>0</v>
      </c>
      <c r="H139" s="29">
        <f t="shared" si="11"/>
        <v>0</v>
      </c>
      <c r="I139" s="29">
        <f t="shared" si="11"/>
        <v>0</v>
      </c>
      <c r="J139" s="119">
        <f t="shared" si="11"/>
        <v>0</v>
      </c>
    </row>
    <row r="140" spans="1:10" hidden="1" outlineLevel="1" x14ac:dyDescent="0.25">
      <c r="A140" s="2"/>
      <c r="B140" s="110"/>
      <c r="C140" s="6"/>
      <c r="D140" s="6"/>
      <c r="E140" s="6"/>
      <c r="F140" s="6"/>
      <c r="G140" s="6"/>
      <c r="H140" s="6"/>
      <c r="I140" s="6"/>
      <c r="J140" s="79"/>
    </row>
    <row r="141" spans="1:10" hidden="1" collapsed="1" x14ac:dyDescent="0.25">
      <c r="A141" s="2"/>
      <c r="B141" s="110"/>
      <c r="C141" s="6"/>
      <c r="D141" s="6"/>
      <c r="E141" s="6"/>
      <c r="F141" s="6"/>
      <c r="G141" s="6"/>
      <c r="H141" s="6"/>
      <c r="I141" s="6"/>
      <c r="J141" s="79"/>
    </row>
    <row r="142" spans="1:10" hidden="1" x14ac:dyDescent="0.25">
      <c r="A142" s="2"/>
      <c r="B142" s="120" t="s">
        <v>2</v>
      </c>
      <c r="C142" s="6"/>
      <c r="D142" s="6"/>
      <c r="E142" s="6"/>
      <c r="F142" s="6"/>
      <c r="G142" s="6"/>
      <c r="H142" s="6"/>
      <c r="I142" s="6"/>
      <c r="J142" s="79"/>
    </row>
    <row r="143" spans="1:10" hidden="1" x14ac:dyDescent="0.25">
      <c r="A143" s="2"/>
      <c r="B143" s="83"/>
      <c r="C143" s="6"/>
      <c r="D143" s="6"/>
      <c r="E143" s="6"/>
      <c r="F143" s="6"/>
      <c r="G143" s="6"/>
      <c r="H143" s="6"/>
      <c r="I143" s="6"/>
      <c r="J143" s="79"/>
    </row>
    <row r="144" spans="1:10" s="4" customFormat="1" x14ac:dyDescent="0.25">
      <c r="A144" s="5" t="s">
        <v>1</v>
      </c>
      <c r="B144" s="121" t="s">
        <v>0</v>
      </c>
      <c r="C144" s="28"/>
      <c r="D144" s="28"/>
      <c r="E144" s="28"/>
      <c r="F144" s="28"/>
      <c r="G144" s="28"/>
      <c r="H144" s="28"/>
      <c r="I144" s="28"/>
      <c r="J144" s="122"/>
    </row>
    <row r="145" spans="1:10" s="26" customFormat="1" ht="16.5" customHeight="1" x14ac:dyDescent="0.25">
      <c r="A145" s="27"/>
      <c r="B145" s="123" t="s">
        <v>271</v>
      </c>
      <c r="C145" s="24" t="s">
        <v>285</v>
      </c>
      <c r="D145" s="25">
        <v>253</v>
      </c>
      <c r="E145" s="25">
        <v>253</v>
      </c>
      <c r="F145" s="24"/>
      <c r="G145" s="24"/>
      <c r="H145" s="24"/>
      <c r="I145" s="24"/>
      <c r="J145" s="124"/>
    </row>
    <row r="146" spans="1:10" ht="16.5" customHeight="1" x14ac:dyDescent="0.25">
      <c r="A146" s="2"/>
      <c r="B146" s="123"/>
      <c r="C146" s="24" t="s">
        <v>274</v>
      </c>
      <c r="D146" s="25">
        <v>53</v>
      </c>
      <c r="E146" s="25">
        <v>53</v>
      </c>
      <c r="F146" s="6"/>
      <c r="G146" s="6"/>
      <c r="H146" s="6"/>
      <c r="I146" s="6"/>
      <c r="J146" s="125"/>
    </row>
    <row r="147" spans="1:10" ht="16.5" customHeight="1" x14ac:dyDescent="0.25">
      <c r="A147" s="2"/>
      <c r="B147" s="123"/>
      <c r="C147" s="24" t="s">
        <v>286</v>
      </c>
      <c r="D147" s="23">
        <v>59</v>
      </c>
      <c r="E147" s="23">
        <v>59</v>
      </c>
      <c r="F147" s="6"/>
      <c r="G147" s="6"/>
      <c r="H147" s="6"/>
      <c r="I147" s="6"/>
      <c r="J147" s="125"/>
    </row>
    <row r="148" spans="1:10" ht="16.5" customHeight="1" thickBot="1" x14ac:dyDescent="0.3">
      <c r="A148" s="2"/>
      <c r="B148" s="126"/>
      <c r="C148" s="127" t="s">
        <v>10</v>
      </c>
      <c r="D148" s="128">
        <f>SUM(D145:D147)</f>
        <v>365</v>
      </c>
      <c r="E148" s="128">
        <f>SUM(E145:E147)</f>
        <v>365</v>
      </c>
      <c r="F148" s="129"/>
      <c r="G148" s="127"/>
      <c r="H148" s="127"/>
      <c r="I148" s="127"/>
      <c r="J148" s="130"/>
    </row>
    <row r="149" spans="1:10" x14ac:dyDescent="0.25">
      <c r="A149" s="2"/>
      <c r="B149" s="2"/>
      <c r="C149" s="2"/>
      <c r="D149" s="2"/>
      <c r="E149" s="2"/>
      <c r="F149" s="2"/>
      <c r="G149" s="2"/>
      <c r="H149" s="2"/>
      <c r="I149" s="2"/>
      <c r="J149" s="2"/>
    </row>
    <row r="150" spans="1:10" x14ac:dyDescent="0.25">
      <c r="A150" s="3"/>
      <c r="B150" s="2"/>
      <c r="C150" s="2"/>
      <c r="D150" s="2"/>
      <c r="E150" s="2"/>
      <c r="F150" s="2"/>
      <c r="G150" s="2"/>
      <c r="H150" s="2"/>
      <c r="I150" s="2"/>
      <c r="J150" s="2"/>
    </row>
    <row r="151" spans="1:10" x14ac:dyDescent="0.25">
      <c r="B151" s="2"/>
      <c r="C151" s="2"/>
      <c r="D151" s="2"/>
      <c r="E151" s="2"/>
      <c r="F151" s="2"/>
      <c r="G151" s="2"/>
      <c r="H151" s="2"/>
      <c r="I151" s="2"/>
      <c r="J151" s="2"/>
    </row>
    <row r="152" spans="1:10" x14ac:dyDescent="0.25">
      <c r="B152" s="2"/>
      <c r="C152" s="2"/>
      <c r="D152" s="2"/>
      <c r="E152" s="2"/>
      <c r="F152" s="2"/>
      <c r="G152" s="2"/>
      <c r="H152" s="2"/>
      <c r="I152" s="2"/>
      <c r="J152" s="2"/>
    </row>
    <row r="153" spans="1:10" x14ac:dyDescent="0.25">
      <c r="B153" s="2"/>
      <c r="C153" s="2"/>
      <c r="D153" s="2"/>
      <c r="E153" s="2"/>
      <c r="F153" s="2"/>
      <c r="G153" s="2"/>
      <c r="H153" s="2"/>
      <c r="I153" s="2"/>
      <c r="J153" s="2"/>
    </row>
    <row r="154" spans="1:10" x14ac:dyDescent="0.25">
      <c r="B154" s="22"/>
      <c r="C154" s="22"/>
      <c r="D154" s="22"/>
      <c r="E154" s="22"/>
      <c r="F154" s="22"/>
      <c r="G154" s="22"/>
      <c r="H154" s="22"/>
      <c r="I154" s="22"/>
      <c r="J154" s="22"/>
    </row>
    <row r="155" spans="1:10" x14ac:dyDescent="0.25">
      <c r="B155" s="22"/>
      <c r="C155" s="22"/>
      <c r="D155" s="22"/>
      <c r="E155" s="22"/>
      <c r="F155" s="22"/>
      <c r="G155" s="22"/>
      <c r="H155" s="22"/>
      <c r="I155" s="22"/>
      <c r="J155" s="22"/>
    </row>
    <row r="156" spans="1:10" x14ac:dyDescent="0.25">
      <c r="B156" s="22"/>
      <c r="C156" s="22"/>
      <c r="D156" s="22"/>
      <c r="E156" s="22"/>
      <c r="F156" s="22"/>
      <c r="G156" s="22"/>
      <c r="H156" s="22"/>
      <c r="I156" s="22"/>
      <c r="J156" s="22"/>
    </row>
    <row r="157" spans="1:10" x14ac:dyDescent="0.25">
      <c r="B157" s="22"/>
      <c r="C157" s="22"/>
      <c r="D157" s="22"/>
      <c r="E157" s="22"/>
      <c r="F157" s="22"/>
      <c r="G157" s="22"/>
      <c r="H157" s="22"/>
      <c r="I157" s="22"/>
      <c r="J157" s="22"/>
    </row>
    <row r="158" spans="1:10" x14ac:dyDescent="0.25">
      <c r="B158" s="22"/>
      <c r="C158" s="22"/>
      <c r="D158" s="22"/>
      <c r="E158" s="22"/>
      <c r="F158" s="22"/>
      <c r="G158" s="22"/>
      <c r="H158" s="22"/>
      <c r="I158" s="22"/>
      <c r="J158" s="22"/>
    </row>
    <row r="159" spans="1:10" x14ac:dyDescent="0.25">
      <c r="B159" s="22"/>
      <c r="C159" s="22"/>
      <c r="D159" s="22"/>
      <c r="E159" s="22"/>
      <c r="F159" s="22"/>
      <c r="G159" s="22"/>
      <c r="H159" s="22"/>
      <c r="I159" s="22"/>
      <c r="J159" s="22"/>
    </row>
    <row r="160" spans="1:10" x14ac:dyDescent="0.25">
      <c r="B160" s="22"/>
      <c r="C160" s="22"/>
      <c r="D160" s="22"/>
      <c r="E160" s="22"/>
      <c r="F160" s="22"/>
      <c r="G160" s="22"/>
      <c r="H160" s="22"/>
      <c r="I160" s="22"/>
      <c r="J160" s="22"/>
    </row>
    <row r="161" spans="2:10" x14ac:dyDescent="0.25">
      <c r="B161" s="22"/>
      <c r="C161" s="22"/>
      <c r="D161" s="22"/>
      <c r="E161" s="22"/>
      <c r="F161" s="22"/>
      <c r="G161" s="22"/>
      <c r="H161" s="22"/>
      <c r="I161" s="22"/>
      <c r="J161" s="22"/>
    </row>
    <row r="162" spans="2:10" x14ac:dyDescent="0.25">
      <c r="B162" s="22"/>
      <c r="C162" s="22"/>
      <c r="D162" s="22"/>
      <c r="E162" s="22"/>
      <c r="F162" s="22"/>
      <c r="G162" s="22"/>
      <c r="H162" s="22"/>
      <c r="I162" s="22"/>
      <c r="J162" s="22"/>
    </row>
    <row r="163" spans="2:10" x14ac:dyDescent="0.25">
      <c r="B163" s="22"/>
      <c r="C163" s="22"/>
      <c r="D163" s="22"/>
      <c r="E163" s="22"/>
      <c r="F163" s="22"/>
      <c r="G163" s="22"/>
      <c r="H163" s="22"/>
      <c r="I163" s="22"/>
      <c r="J163" s="22"/>
    </row>
    <row r="164" spans="2:10" x14ac:dyDescent="0.25">
      <c r="B164" s="22"/>
      <c r="C164" s="22"/>
      <c r="D164" s="22"/>
      <c r="E164" s="22"/>
      <c r="F164" s="22"/>
      <c r="G164" s="22"/>
      <c r="H164" s="22"/>
      <c r="I164" s="22"/>
      <c r="J164" s="22"/>
    </row>
    <row r="165" spans="2:10" x14ac:dyDescent="0.25">
      <c r="B165" s="22"/>
      <c r="C165" s="22"/>
      <c r="D165" s="22"/>
      <c r="E165" s="22"/>
      <c r="F165" s="22"/>
      <c r="G165" s="22"/>
      <c r="H165" s="22"/>
      <c r="I165" s="22"/>
      <c r="J165" s="22"/>
    </row>
    <row r="166" spans="2:10" x14ac:dyDescent="0.25">
      <c r="B166" s="22"/>
      <c r="C166" s="22"/>
      <c r="D166" s="22"/>
      <c r="E166" s="22"/>
      <c r="F166" s="22"/>
      <c r="G166" s="22"/>
      <c r="H166" s="22"/>
      <c r="I166" s="22"/>
      <c r="J166" s="22"/>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I114" name="Range1"/>
    <protectedRange sqref="D116:E117" name="Range2"/>
    <protectedRange sqref="D119:E120" name="Range3"/>
    <protectedRange sqref="B121:E122" name="Range4"/>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45:J145" name="Range6_1"/>
  </protectedRanges>
  <mergeCells count="116">
    <mergeCell ref="B130:J130"/>
    <mergeCell ref="B102:C102"/>
    <mergeCell ref="I10:J10"/>
    <mergeCell ref="F11:H11"/>
    <mergeCell ref="B11:C12"/>
    <mergeCell ref="D11:E12"/>
    <mergeCell ref="B2:C2"/>
    <mergeCell ref="B1:C1"/>
    <mergeCell ref="D3:H3"/>
    <mergeCell ref="F12:H12"/>
    <mergeCell ref="D2:H2"/>
    <mergeCell ref="D1:H1"/>
    <mergeCell ref="D4:H4"/>
    <mergeCell ref="B10:C10"/>
    <mergeCell ref="D10:E10"/>
    <mergeCell ref="F10:H10"/>
    <mergeCell ref="B125:C125"/>
    <mergeCell ref="B126:C126"/>
    <mergeCell ref="B127:C127"/>
    <mergeCell ref="B111:C111"/>
    <mergeCell ref="B63:J63"/>
    <mergeCell ref="C69:E69"/>
    <mergeCell ref="C68:E68"/>
    <mergeCell ref="C67:E67"/>
    <mergeCell ref="B132:C132"/>
    <mergeCell ref="B96:C96"/>
    <mergeCell ref="B93:C93"/>
    <mergeCell ref="B94:C94"/>
    <mergeCell ref="B95:C95"/>
    <mergeCell ref="B47:J47"/>
    <mergeCell ref="B101:C101"/>
    <mergeCell ref="B100:C100"/>
    <mergeCell ref="B99:C99"/>
    <mergeCell ref="C66:E66"/>
    <mergeCell ref="B79:J79"/>
    <mergeCell ref="B97:C97"/>
    <mergeCell ref="B78:J78"/>
    <mergeCell ref="B88:J88"/>
    <mergeCell ref="B74:J74"/>
    <mergeCell ref="B75:J75"/>
    <mergeCell ref="F66:J66"/>
    <mergeCell ref="F67:J67"/>
    <mergeCell ref="F68:J68"/>
    <mergeCell ref="F69:J69"/>
    <mergeCell ref="B84:J84"/>
    <mergeCell ref="B114:C114"/>
    <mergeCell ref="B113:C113"/>
    <mergeCell ref="B112:C112"/>
    <mergeCell ref="B105:G105"/>
    <mergeCell ref="B83:J83"/>
    <mergeCell ref="F71:J71"/>
    <mergeCell ref="F72:J72"/>
    <mergeCell ref="C72:E72"/>
    <mergeCell ref="C71:E71"/>
    <mergeCell ref="C70:E70"/>
    <mergeCell ref="F70:J70"/>
    <mergeCell ref="B108:J108"/>
    <mergeCell ref="B106:G106"/>
    <mergeCell ref="H105:I105"/>
    <mergeCell ref="B44:J44"/>
    <mergeCell ref="B45:J45"/>
    <mergeCell ref="B37:J37"/>
    <mergeCell ref="D13:E13"/>
    <mergeCell ref="B22:C22"/>
    <mergeCell ref="B57:J57"/>
    <mergeCell ref="B58:J58"/>
    <mergeCell ref="B91:C91"/>
    <mergeCell ref="B43:J43"/>
    <mergeCell ref="B139:C139"/>
    <mergeCell ref="B8:J8"/>
    <mergeCell ref="B98:C98"/>
    <mergeCell ref="B115:C115"/>
    <mergeCell ref="B116:C116"/>
    <mergeCell ref="B117:C117"/>
    <mergeCell ref="B118:C118"/>
    <mergeCell ref="B119:C119"/>
    <mergeCell ref="B89:J89"/>
    <mergeCell ref="B48:C48"/>
    <mergeCell ref="B49:C49"/>
    <mergeCell ref="B50:C50"/>
    <mergeCell ref="D50:J50"/>
    <mergeCell ref="D48:J48"/>
    <mergeCell ref="D49:J49"/>
    <mergeCell ref="B36:G36"/>
    <mergeCell ref="B38:J38"/>
    <mergeCell ref="F13:H13"/>
    <mergeCell ref="B13:C13"/>
    <mergeCell ref="B16:C16"/>
    <mergeCell ref="B17:J17"/>
    <mergeCell ref="B14:C15"/>
    <mergeCell ref="D14:E15"/>
    <mergeCell ref="D16:J16"/>
    <mergeCell ref="I2:J4"/>
    <mergeCell ref="B138:C138"/>
    <mergeCell ref="B136:C136"/>
    <mergeCell ref="B137:C137"/>
    <mergeCell ref="B134:C134"/>
    <mergeCell ref="B120:C120"/>
    <mergeCell ref="B121:C121"/>
    <mergeCell ref="B122:C122"/>
    <mergeCell ref="B123:C123"/>
    <mergeCell ref="B124:C124"/>
    <mergeCell ref="F14:H15"/>
    <mergeCell ref="B40:J40"/>
    <mergeCell ref="B65:J65"/>
    <mergeCell ref="G22:J22"/>
    <mergeCell ref="D22:F22"/>
    <mergeCell ref="B135:C135"/>
    <mergeCell ref="B133:C133"/>
    <mergeCell ref="B109:J109"/>
    <mergeCell ref="B92:C92"/>
    <mergeCell ref="B104:J104"/>
    <mergeCell ref="B42:J42"/>
    <mergeCell ref="B29:D29"/>
    <mergeCell ref="B62:J62"/>
    <mergeCell ref="I13:J13"/>
  </mergeCells>
  <dataValidations disablePrompts="1"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58" orientation="portrait" r:id="rId1"/>
  <headerFooter>
    <oddHeader>&amp;L&amp;"-,Regular"&amp;11&amp;K000000FY 2019 Durham Workplan&amp;"-,Italic"&amp;10&amp;K00-046
&amp;R&amp;"-,Regular"&amp;A</oddHeader>
    <oddFooter>&amp;C&amp;"-,Regular"Transit Services - GoDurham &amp;P&amp;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1076325</xdr:colOff>
                    <xdr:row>34</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495300</xdr:colOff>
                    <xdr:row>34</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4</xdr:col>
                    <xdr:colOff>314325</xdr:colOff>
                    <xdr:row>22</xdr:row>
                    <xdr:rowOff>9525</xdr:rowOff>
                  </from>
                  <to>
                    <xdr:col>5</xdr:col>
                    <xdr:colOff>1019175</xdr:colOff>
                    <xdr:row>33</xdr:row>
                    <xdr:rowOff>190500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5</xdr:col>
                    <xdr:colOff>1209675</xdr:colOff>
                    <xdr:row>22</xdr:row>
                    <xdr:rowOff>9525</xdr:rowOff>
                  </from>
                  <to>
                    <xdr:col>7</xdr:col>
                    <xdr:colOff>571500</xdr:colOff>
                    <xdr:row>33</xdr:row>
                    <xdr:rowOff>190500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781050</xdr:colOff>
                    <xdr:row>22</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2</xdr:col>
                    <xdr:colOff>1009650</xdr:colOff>
                    <xdr:row>16</xdr:row>
                    <xdr:rowOff>219075</xdr:rowOff>
                  </from>
                  <to>
                    <xdr:col>3</xdr:col>
                    <xdr:colOff>781050</xdr:colOff>
                    <xdr:row>16</xdr:row>
                    <xdr:rowOff>219075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2</xdr:col>
                    <xdr:colOff>1009650</xdr:colOff>
                    <xdr:row>16</xdr:row>
                    <xdr:rowOff>219075</xdr:rowOff>
                  </from>
                  <to>
                    <xdr:col>3</xdr:col>
                    <xdr:colOff>771525</xdr:colOff>
                    <xdr:row>16</xdr:row>
                    <xdr:rowOff>219075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2</xdr:col>
                    <xdr:colOff>1009650</xdr:colOff>
                    <xdr:row>16</xdr:row>
                    <xdr:rowOff>219075</xdr:rowOff>
                  </from>
                  <to>
                    <xdr:col>3</xdr:col>
                    <xdr:colOff>781050</xdr:colOff>
                    <xdr:row>16</xdr:row>
                    <xdr:rowOff>219075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3</xdr:col>
                    <xdr:colOff>857250</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5</xdr:col>
                    <xdr:colOff>19050</xdr:colOff>
                    <xdr:row>16</xdr:row>
                    <xdr:rowOff>219075</xdr:rowOff>
                  </from>
                  <to>
                    <xdr:col>5</xdr:col>
                    <xdr:colOff>990600</xdr:colOff>
                    <xdr:row>16</xdr:row>
                    <xdr:rowOff>219075</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xdr:col>
                    <xdr:colOff>1009650</xdr:colOff>
                    <xdr:row>16</xdr:row>
                    <xdr:rowOff>219075</xdr:rowOff>
                  </from>
                  <to>
                    <xdr:col>3</xdr:col>
                    <xdr:colOff>781050</xdr:colOff>
                    <xdr:row>16</xdr:row>
                    <xdr:rowOff>219075</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5</xdr:col>
                    <xdr:colOff>28575</xdr:colOff>
                    <xdr:row>16</xdr:row>
                    <xdr:rowOff>219075</xdr:rowOff>
                  </from>
                  <to>
                    <xdr:col>5</xdr:col>
                    <xdr:colOff>990600</xdr:colOff>
                    <xdr:row>16</xdr:row>
                    <xdr:rowOff>219075</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5</xdr:col>
                    <xdr:colOff>19050</xdr:colOff>
                    <xdr:row>16</xdr:row>
                    <xdr:rowOff>219075</xdr:rowOff>
                  </from>
                  <to>
                    <xdr:col>5</xdr:col>
                    <xdr:colOff>981075</xdr:colOff>
                    <xdr:row>16</xdr:row>
                    <xdr:rowOff>219075</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3</xdr:col>
                    <xdr:colOff>866775</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3</xdr:col>
                    <xdr:colOff>866775</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3</xdr:col>
                    <xdr:colOff>857250</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7</xdr:col>
                    <xdr:colOff>1276350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6</xdr:col>
                    <xdr:colOff>762000</xdr:colOff>
                    <xdr:row>103</xdr:row>
                    <xdr:rowOff>9525</xdr:rowOff>
                  </from>
                  <to>
                    <xdr:col>7</xdr:col>
                    <xdr:colOff>990600</xdr:colOff>
                    <xdr:row>103</xdr:row>
                    <xdr:rowOff>209550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6"/>
  <sheetViews>
    <sheetView topLeftCell="B1" zoomScale="85" zoomScaleNormal="85" zoomScaleSheetLayoutView="90" workbookViewId="0">
      <selection activeCell="J11" sqref="J11"/>
    </sheetView>
  </sheetViews>
  <sheetFormatPr defaultColWidth="8.625" defaultRowHeight="15" outlineLevelRow="1" outlineLevelCol="1" x14ac:dyDescent="0.25"/>
  <cols>
    <col min="1" max="1" width="7.875" style="1" hidden="1" customWidth="1"/>
    <col min="2" max="3" width="15.625" style="1" customWidth="1"/>
    <col min="4" max="9" width="17.625" style="1" customWidth="1"/>
    <col min="10" max="10" width="21.125" style="1" customWidth="1"/>
    <col min="11" max="11" width="3.875" style="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x14ac:dyDescent="0.3">
      <c r="A1" s="3"/>
      <c r="B1" s="327" t="s">
        <v>288</v>
      </c>
      <c r="C1" s="328"/>
      <c r="D1" s="332" t="s">
        <v>205</v>
      </c>
      <c r="E1" s="333"/>
      <c r="F1" s="333"/>
      <c r="G1" s="333"/>
      <c r="H1" s="334"/>
      <c r="I1" s="158" t="s">
        <v>204</v>
      </c>
      <c r="J1" s="76">
        <v>43282</v>
      </c>
      <c r="W1" s="1" t="s">
        <v>203</v>
      </c>
    </row>
    <row r="2" spans="1:29" ht="18.75" customHeight="1" x14ac:dyDescent="0.3">
      <c r="A2" s="3"/>
      <c r="B2" s="326" t="str">
        <f>CONCATENATE(C3,C4,"_",C5,C6)</f>
        <v>18DCI_TS7</v>
      </c>
      <c r="C2" s="196"/>
      <c r="D2" s="329" t="s">
        <v>281</v>
      </c>
      <c r="E2" s="330"/>
      <c r="F2" s="330"/>
      <c r="G2" s="330"/>
      <c r="H2" s="331"/>
      <c r="I2" s="290" t="s">
        <v>197</v>
      </c>
      <c r="J2" s="291"/>
      <c r="W2" s="1" t="s">
        <v>202</v>
      </c>
      <c r="X2" s="56" t="s">
        <v>201</v>
      </c>
      <c r="Y2" s="1" t="s">
        <v>200</v>
      </c>
      <c r="Z2" s="1" t="s">
        <v>199</v>
      </c>
      <c r="AA2" s="1" t="s">
        <v>198</v>
      </c>
      <c r="AC2" s="1" t="s">
        <v>197</v>
      </c>
    </row>
    <row r="3" spans="1:29" ht="17.25" customHeight="1" x14ac:dyDescent="0.3">
      <c r="A3" s="3"/>
      <c r="B3" s="77" t="s">
        <v>196</v>
      </c>
      <c r="C3" s="67">
        <v>18</v>
      </c>
      <c r="D3" s="329" t="s">
        <v>271</v>
      </c>
      <c r="E3" s="330"/>
      <c r="F3" s="330"/>
      <c r="G3" s="330"/>
      <c r="H3" s="331"/>
      <c r="I3" s="211"/>
      <c r="J3" s="292"/>
      <c r="X3" s="56">
        <v>16</v>
      </c>
      <c r="Y3" s="56" t="s">
        <v>194</v>
      </c>
      <c r="Z3" s="56" t="s">
        <v>121</v>
      </c>
      <c r="AA3" s="61">
        <v>1</v>
      </c>
      <c r="AC3" s="1" t="s">
        <v>193</v>
      </c>
    </row>
    <row r="4" spans="1:29" ht="17.25" x14ac:dyDescent="0.3">
      <c r="A4" s="3"/>
      <c r="B4" s="78" t="s">
        <v>192</v>
      </c>
      <c r="C4" s="163" t="s">
        <v>191</v>
      </c>
      <c r="D4" s="335" t="s">
        <v>271</v>
      </c>
      <c r="E4" s="336"/>
      <c r="F4" s="336"/>
      <c r="G4" s="336"/>
      <c r="H4" s="337"/>
      <c r="I4" s="293"/>
      <c r="J4" s="294"/>
      <c r="X4" s="56">
        <v>17</v>
      </c>
      <c r="Y4" s="56" t="s">
        <v>191</v>
      </c>
      <c r="Z4" s="56" t="s">
        <v>117</v>
      </c>
      <c r="AA4" s="61">
        <v>2</v>
      </c>
      <c r="AC4" s="1" t="s">
        <v>190</v>
      </c>
    </row>
    <row r="5" spans="1:29" ht="12.75" hidden="1" customHeight="1" x14ac:dyDescent="0.25">
      <c r="A5" s="3"/>
      <c r="B5" s="77" t="s">
        <v>189</v>
      </c>
      <c r="C5" s="67" t="s">
        <v>113</v>
      </c>
      <c r="D5" s="6"/>
      <c r="E5" s="6"/>
      <c r="F5" s="6"/>
      <c r="G5" s="6"/>
      <c r="H5" s="6"/>
      <c r="I5" s="6"/>
      <c r="J5" s="79"/>
      <c r="X5" s="56">
        <v>18</v>
      </c>
      <c r="Y5" s="56" t="s">
        <v>188</v>
      </c>
      <c r="Z5" s="56" t="s">
        <v>113</v>
      </c>
      <c r="AA5" s="61">
        <v>3</v>
      </c>
      <c r="AC5" s="1" t="s">
        <v>187</v>
      </c>
    </row>
    <row r="6" spans="1:29" hidden="1" x14ac:dyDescent="0.25">
      <c r="A6" s="18"/>
      <c r="B6" s="77" t="s">
        <v>186</v>
      </c>
      <c r="C6" s="68">
        <v>7</v>
      </c>
      <c r="D6" s="15"/>
      <c r="E6" s="15"/>
      <c r="F6" s="15"/>
      <c r="G6" s="15"/>
      <c r="H6" s="15"/>
      <c r="I6" s="15"/>
      <c r="J6" s="80"/>
      <c r="K6" s="17"/>
      <c r="L6" s="17"/>
      <c r="M6" s="17"/>
      <c r="N6" s="17"/>
      <c r="O6" s="17"/>
      <c r="P6" s="17"/>
      <c r="Q6" s="17"/>
      <c r="R6" s="17"/>
      <c r="S6" s="17"/>
      <c r="T6" s="17"/>
      <c r="U6" s="17"/>
      <c r="V6" s="17"/>
      <c r="X6" s="56">
        <v>19</v>
      </c>
      <c r="Y6" s="56" t="s">
        <v>185</v>
      </c>
      <c r="Z6" s="56" t="s">
        <v>109</v>
      </c>
      <c r="AA6" s="61">
        <v>4</v>
      </c>
      <c r="AC6" s="1" t="s">
        <v>184</v>
      </c>
    </row>
    <row r="7" spans="1:29" ht="30.6" hidden="1" customHeight="1" x14ac:dyDescent="0.4">
      <c r="A7" s="19"/>
      <c r="B7" s="81" t="s">
        <v>183</v>
      </c>
      <c r="C7" s="54"/>
      <c r="D7" s="54"/>
      <c r="E7" s="54"/>
      <c r="F7" s="54"/>
      <c r="G7" s="54"/>
      <c r="H7" s="54"/>
      <c r="I7" s="54"/>
      <c r="J7" s="82"/>
      <c r="K7" s="19"/>
      <c r="L7" s="19"/>
      <c r="M7" s="19"/>
      <c r="N7" s="19"/>
      <c r="O7" s="19"/>
      <c r="P7" s="19"/>
      <c r="Q7" s="19"/>
      <c r="R7" s="19"/>
      <c r="S7" s="19"/>
      <c r="T7" s="19"/>
      <c r="U7" s="19"/>
      <c r="V7" s="19"/>
      <c r="X7" s="56">
        <v>20</v>
      </c>
      <c r="Y7" s="56" t="s">
        <v>182</v>
      </c>
      <c r="Z7" s="56" t="s">
        <v>105</v>
      </c>
      <c r="AA7" s="61">
        <v>5</v>
      </c>
    </row>
    <row r="8" spans="1:29" ht="15" hidden="1" customHeight="1" x14ac:dyDescent="0.25">
      <c r="A8" s="63"/>
      <c r="B8" s="203" t="s">
        <v>181</v>
      </c>
      <c r="C8" s="204"/>
      <c r="D8" s="204"/>
      <c r="E8" s="204"/>
      <c r="F8" s="204"/>
      <c r="G8" s="204"/>
      <c r="H8" s="204"/>
      <c r="I8" s="204"/>
      <c r="J8" s="205"/>
      <c r="K8" s="63"/>
      <c r="L8" s="62"/>
      <c r="M8" s="62"/>
      <c r="N8" s="62"/>
      <c r="O8" s="62"/>
      <c r="P8" s="62"/>
      <c r="Q8" s="62"/>
      <c r="R8" s="62"/>
      <c r="S8" s="62"/>
      <c r="T8" s="62"/>
      <c r="U8" s="62"/>
      <c r="V8" s="62"/>
      <c r="X8" s="56">
        <v>21</v>
      </c>
      <c r="Y8" s="56" t="s">
        <v>180</v>
      </c>
      <c r="Z8" s="56" t="s">
        <v>103</v>
      </c>
      <c r="AA8" s="61">
        <v>6</v>
      </c>
    </row>
    <row r="9" spans="1:29" hidden="1" x14ac:dyDescent="0.25">
      <c r="A9" s="2"/>
      <c r="B9" s="83"/>
      <c r="C9" s="6"/>
      <c r="D9" s="6"/>
      <c r="E9" s="6"/>
      <c r="F9" s="6"/>
      <c r="G9" s="6"/>
      <c r="H9" s="6"/>
      <c r="I9" s="6"/>
      <c r="J9" s="79"/>
      <c r="X9" s="56">
        <v>22</v>
      </c>
      <c r="Y9" s="56" t="s">
        <v>179</v>
      </c>
      <c r="Z9" s="56"/>
      <c r="AA9" s="61">
        <v>7</v>
      </c>
    </row>
    <row r="10" spans="1:29" x14ac:dyDescent="0.25">
      <c r="A10" s="3"/>
      <c r="B10" s="338" t="s">
        <v>178</v>
      </c>
      <c r="C10" s="207"/>
      <c r="D10" s="207" t="s">
        <v>177</v>
      </c>
      <c r="E10" s="207"/>
      <c r="F10" s="207" t="s">
        <v>176</v>
      </c>
      <c r="G10" s="207"/>
      <c r="H10" s="207"/>
      <c r="I10" s="207" t="s">
        <v>175</v>
      </c>
      <c r="J10" s="323"/>
      <c r="X10" s="56">
        <v>23</v>
      </c>
      <c r="Y10" s="56" t="s">
        <v>174</v>
      </c>
      <c r="Z10" s="56"/>
      <c r="AA10" s="61">
        <v>8</v>
      </c>
    </row>
    <row r="11" spans="1:29" ht="18" customHeight="1" x14ac:dyDescent="0.25">
      <c r="A11" s="3"/>
      <c r="B11" s="324" t="s">
        <v>270</v>
      </c>
      <c r="C11" s="185"/>
      <c r="D11" s="185" t="s">
        <v>62</v>
      </c>
      <c r="E11" s="185"/>
      <c r="F11" s="188" t="s">
        <v>172</v>
      </c>
      <c r="G11" s="188"/>
      <c r="H11" s="188"/>
      <c r="I11" s="31" t="s">
        <v>166</v>
      </c>
      <c r="J11" s="84">
        <f>IF($I$2=$AC$2,IF($J$127&gt;0,$D$92*($D$127/($D$127+$D$139)),),)+IF($I$2=$AC$3,IF($J$127&gt;0,$E$92*($E$127/($E$127+$E$139)),),)</f>
        <v>167781.84</v>
      </c>
      <c r="X11" s="56">
        <v>24</v>
      </c>
      <c r="Y11" s="56"/>
      <c r="AA11" s="61">
        <v>9</v>
      </c>
    </row>
    <row r="12" spans="1:29" ht="18" customHeight="1" x14ac:dyDescent="0.25">
      <c r="A12" s="3"/>
      <c r="B12" s="325"/>
      <c r="C12" s="187"/>
      <c r="D12" s="187"/>
      <c r="E12" s="187"/>
      <c r="F12" s="189" t="s">
        <v>171</v>
      </c>
      <c r="G12" s="189"/>
      <c r="H12" s="189"/>
      <c r="I12" s="143" t="s">
        <v>165</v>
      </c>
      <c r="J12" s="182">
        <f>IF($J$127&gt;0,SUM($D$92:$I$92)*(SUM($D$127:$I$127)/(SUM($D$127:$I$127,$D$139:$I$139))),)</f>
        <v>1056424.7915468481</v>
      </c>
      <c r="X12" s="56">
        <v>25</v>
      </c>
      <c r="Y12" s="56"/>
      <c r="AA12" s="61">
        <v>10</v>
      </c>
    </row>
    <row r="13" spans="1:29" x14ac:dyDescent="0.25">
      <c r="A13" s="3"/>
      <c r="B13" s="226" t="s">
        <v>170</v>
      </c>
      <c r="C13" s="227"/>
      <c r="D13" s="228" t="s">
        <v>169</v>
      </c>
      <c r="E13" s="229"/>
      <c r="F13" s="341" t="s">
        <v>282</v>
      </c>
      <c r="G13" s="342"/>
      <c r="H13" s="343"/>
      <c r="I13" s="213" t="s">
        <v>168</v>
      </c>
      <c r="J13" s="214"/>
      <c r="AA13" s="61">
        <v>11</v>
      </c>
    </row>
    <row r="14" spans="1:29" ht="15.75" customHeight="1" x14ac:dyDescent="0.25">
      <c r="A14" s="3"/>
      <c r="B14" s="313" t="s">
        <v>77</v>
      </c>
      <c r="C14" s="216"/>
      <c r="D14" s="219" t="s">
        <v>167</v>
      </c>
      <c r="E14" s="219"/>
      <c r="F14" s="344">
        <f>+J11</f>
        <v>167781.84</v>
      </c>
      <c r="G14" s="345"/>
      <c r="H14" s="346"/>
      <c r="I14" s="146" t="s">
        <v>166</v>
      </c>
      <c r="J14" s="84">
        <f>IF($I$2=$AC$2,IF($J$139&gt;0,$D$92*($D$139/($D$127+$D$139)),),)+IF($I$2=$AC$3,IF($J$139&gt;0,$E$92*($E$139/($E$127+$E$139)),),)</f>
        <v>0</v>
      </c>
      <c r="AA14" s="61">
        <v>12</v>
      </c>
    </row>
    <row r="15" spans="1:29" ht="15.75" customHeight="1" x14ac:dyDescent="0.25">
      <c r="A15" s="3"/>
      <c r="B15" s="314"/>
      <c r="C15" s="218"/>
      <c r="D15" s="220"/>
      <c r="E15" s="220"/>
      <c r="F15" s="347"/>
      <c r="G15" s="348"/>
      <c r="H15" s="349"/>
      <c r="I15" s="147" t="s">
        <v>165</v>
      </c>
      <c r="J15" s="148">
        <f>IF($J$139&gt;0,SUM($D$92:$I$92)*(SUM($D$139:$I$139)/(SUM($D$127:$I$127,$D$139:$I$139))),)</f>
        <v>0</v>
      </c>
      <c r="AA15" s="61">
        <v>13</v>
      </c>
    </row>
    <row r="16" spans="1:29" ht="28.7" customHeight="1" x14ac:dyDescent="0.25">
      <c r="A16" s="3"/>
      <c r="B16" s="308" t="s">
        <v>164</v>
      </c>
      <c r="C16" s="309"/>
      <c r="D16" s="315" t="s">
        <v>271</v>
      </c>
      <c r="E16" s="316"/>
      <c r="F16" s="316"/>
      <c r="G16" s="316"/>
      <c r="H16" s="316"/>
      <c r="I16" s="316"/>
      <c r="J16" s="317"/>
      <c r="AA16" s="61">
        <v>14</v>
      </c>
    </row>
    <row r="17" spans="1:27" ht="54.75" customHeight="1" x14ac:dyDescent="0.25">
      <c r="A17" s="3"/>
      <c r="B17" s="310" t="s">
        <v>269</v>
      </c>
      <c r="C17" s="311"/>
      <c r="D17" s="311"/>
      <c r="E17" s="311"/>
      <c r="F17" s="311"/>
      <c r="G17" s="311"/>
      <c r="H17" s="311"/>
      <c r="I17" s="311"/>
      <c r="J17" s="312"/>
      <c r="AA17" s="1">
        <v>15</v>
      </c>
    </row>
    <row r="18" spans="1:27" hidden="1" x14ac:dyDescent="0.25">
      <c r="A18" s="3"/>
      <c r="B18" s="85"/>
      <c r="C18" s="15"/>
      <c r="D18" s="15"/>
      <c r="E18" s="15"/>
      <c r="F18" s="15"/>
      <c r="G18" s="15"/>
      <c r="H18" s="15"/>
      <c r="I18" s="15"/>
      <c r="J18" s="80"/>
    </row>
    <row r="19" spans="1:27" s="4" customFormat="1" ht="17.25" hidden="1" customHeight="1" x14ac:dyDescent="0.25">
      <c r="A19" s="11"/>
      <c r="B19" s="86" t="s">
        <v>162</v>
      </c>
      <c r="C19" s="6"/>
      <c r="D19" s="6"/>
      <c r="E19" s="6"/>
      <c r="F19" s="6"/>
      <c r="G19" s="6"/>
      <c r="H19" s="6"/>
      <c r="I19" s="6"/>
      <c r="J19" s="79"/>
      <c r="K19" s="1"/>
      <c r="L19" s="1"/>
      <c r="M19" s="1"/>
      <c r="N19" s="1"/>
      <c r="O19" s="1"/>
      <c r="P19" s="1"/>
      <c r="Q19" s="1"/>
      <c r="R19" s="1"/>
      <c r="S19" s="1"/>
      <c r="T19" s="1"/>
      <c r="U19" s="1"/>
      <c r="V19" s="1"/>
      <c r="W19" s="46" t="s">
        <v>161</v>
      </c>
      <c r="X19" s="46" t="b">
        <v>1</v>
      </c>
    </row>
    <row r="20" spans="1:27" ht="15" customHeight="1" x14ac:dyDescent="0.25">
      <c r="A20" s="5" t="s">
        <v>160</v>
      </c>
      <c r="B20" s="87" t="s">
        <v>159</v>
      </c>
      <c r="C20" s="58"/>
      <c r="D20" s="58"/>
      <c r="E20" s="58"/>
      <c r="F20" s="58"/>
      <c r="G20" s="58"/>
      <c r="H20" s="58"/>
      <c r="I20" s="58"/>
      <c r="J20" s="88"/>
      <c r="W20" s="46" t="s">
        <v>158</v>
      </c>
      <c r="X20" s="46" t="b">
        <v>0</v>
      </c>
    </row>
    <row r="21" spans="1:27" ht="16.7" customHeight="1" x14ac:dyDescent="0.25">
      <c r="A21" s="5"/>
      <c r="B21" s="89" t="s">
        <v>283</v>
      </c>
      <c r="C21" s="70"/>
      <c r="D21" s="69" t="s">
        <v>157</v>
      </c>
      <c r="E21" s="71"/>
      <c r="F21" s="70"/>
      <c r="G21" s="69" t="s">
        <v>156</v>
      </c>
      <c r="H21" s="72"/>
      <c r="I21" s="71"/>
      <c r="J21" s="90"/>
      <c r="W21" s="46" t="s">
        <v>155</v>
      </c>
      <c r="X21" s="20" t="b">
        <v>0</v>
      </c>
    </row>
    <row r="22" spans="1:27" ht="47.25" customHeight="1" x14ac:dyDescent="0.25">
      <c r="A22" s="5"/>
      <c r="B22" s="318" t="s">
        <v>253</v>
      </c>
      <c r="C22" s="301"/>
      <c r="D22" s="301" t="s">
        <v>268</v>
      </c>
      <c r="E22" s="301"/>
      <c r="F22" s="301"/>
      <c r="G22" s="301" t="s">
        <v>255</v>
      </c>
      <c r="H22" s="301"/>
      <c r="I22" s="301"/>
      <c r="J22" s="302"/>
      <c r="W22" s="46" t="s">
        <v>151</v>
      </c>
      <c r="X22" s="57" t="b">
        <v>0</v>
      </c>
    </row>
    <row r="23" spans="1:27" hidden="1" x14ac:dyDescent="0.25">
      <c r="A23" s="5"/>
      <c r="B23" s="83"/>
      <c r="C23" s="6"/>
      <c r="D23" s="6"/>
      <c r="E23" s="6"/>
      <c r="F23" s="6"/>
      <c r="G23" s="6"/>
      <c r="H23" s="6"/>
      <c r="I23" s="6"/>
      <c r="J23" s="79"/>
      <c r="W23" s="46" t="s">
        <v>150</v>
      </c>
      <c r="X23" s="57" t="b">
        <v>0</v>
      </c>
    </row>
    <row r="24" spans="1:27" hidden="1" x14ac:dyDescent="0.25">
      <c r="A24" s="5" t="s">
        <v>149</v>
      </c>
      <c r="B24" s="87" t="s">
        <v>148</v>
      </c>
      <c r="C24" s="58"/>
      <c r="D24" s="6"/>
      <c r="E24" s="6"/>
      <c r="F24" s="6"/>
      <c r="G24" s="6"/>
      <c r="H24" s="6"/>
      <c r="I24" s="6"/>
      <c r="J24" s="79"/>
      <c r="W24" s="46" t="s">
        <v>147</v>
      </c>
      <c r="X24" s="20" t="b">
        <v>0</v>
      </c>
    </row>
    <row r="25" spans="1:27" ht="31.5" hidden="1" customHeight="1" x14ac:dyDescent="0.25">
      <c r="A25" s="5"/>
      <c r="B25" s="91"/>
      <c r="C25" s="14"/>
      <c r="D25" s="14"/>
      <c r="E25" s="14"/>
      <c r="F25" s="14"/>
      <c r="G25" s="14"/>
      <c r="H25" s="14"/>
      <c r="I25" s="14"/>
      <c r="J25" s="92"/>
      <c r="W25" s="46" t="s">
        <v>146</v>
      </c>
      <c r="X25" s="20" t="b">
        <v>0</v>
      </c>
    </row>
    <row r="26" spans="1:27" ht="15" hidden="1" customHeight="1" x14ac:dyDescent="0.25">
      <c r="A26" s="5" t="s">
        <v>145</v>
      </c>
      <c r="B26" s="87" t="s">
        <v>144</v>
      </c>
      <c r="C26" s="58"/>
      <c r="D26" s="58"/>
      <c r="E26" s="58"/>
      <c r="F26" s="58"/>
      <c r="G26" s="58"/>
      <c r="H26" s="58"/>
      <c r="I26" s="58"/>
      <c r="J26" s="88"/>
      <c r="W26" s="46" t="s">
        <v>143</v>
      </c>
      <c r="X26" s="20" t="b">
        <v>0</v>
      </c>
    </row>
    <row r="27" spans="1:27" ht="26.25" hidden="1" customHeight="1" x14ac:dyDescent="0.25">
      <c r="A27" s="5"/>
      <c r="B27" s="87"/>
      <c r="C27" s="58"/>
      <c r="D27" s="58"/>
      <c r="E27" s="58"/>
      <c r="F27" s="58"/>
      <c r="G27" s="58"/>
      <c r="H27" s="58"/>
      <c r="I27" s="58"/>
      <c r="J27" s="88"/>
      <c r="W27" s="46" t="s">
        <v>142</v>
      </c>
      <c r="X27" s="57" t="b">
        <v>0</v>
      </c>
    </row>
    <row r="28" spans="1:27" hidden="1" x14ac:dyDescent="0.25">
      <c r="A28" s="5"/>
      <c r="B28" s="83"/>
      <c r="C28" s="6"/>
      <c r="D28" s="6"/>
      <c r="E28" s="6"/>
      <c r="F28" s="6"/>
      <c r="G28" s="6"/>
      <c r="H28" s="6"/>
      <c r="I28" s="6"/>
      <c r="J28" s="79"/>
    </row>
    <row r="29" spans="1:27" hidden="1" x14ac:dyDescent="0.25">
      <c r="A29" s="5" t="s">
        <v>141</v>
      </c>
      <c r="B29" s="237" t="s">
        <v>140</v>
      </c>
      <c r="C29" s="238"/>
      <c r="D29" s="238"/>
      <c r="E29" s="6"/>
      <c r="F29" s="6"/>
      <c r="G29" s="6"/>
      <c r="H29" s="6"/>
      <c r="I29" s="6"/>
      <c r="J29" s="93"/>
      <c r="W29" s="46" t="s">
        <v>139</v>
      </c>
      <c r="X29" s="57" t="b">
        <v>1</v>
      </c>
    </row>
    <row r="30" spans="1:27" hidden="1" x14ac:dyDescent="0.25">
      <c r="A30" s="5"/>
      <c r="B30" s="83"/>
      <c r="C30" s="6"/>
      <c r="D30" s="6"/>
      <c r="E30" s="6"/>
      <c r="F30" s="6"/>
      <c r="G30" s="6"/>
      <c r="H30" s="6"/>
      <c r="I30" s="6"/>
      <c r="J30" s="79"/>
      <c r="W30" s="46" t="s">
        <v>138</v>
      </c>
      <c r="X30" s="57" t="b">
        <v>0</v>
      </c>
    </row>
    <row r="31" spans="1:27" ht="26.25" hidden="1" x14ac:dyDescent="0.4">
      <c r="A31" s="19"/>
      <c r="B31" s="81" t="s">
        <v>137</v>
      </c>
      <c r="C31" s="54"/>
      <c r="D31" s="54"/>
      <c r="E31" s="54"/>
      <c r="F31" s="54"/>
      <c r="G31" s="54"/>
      <c r="H31" s="54"/>
      <c r="I31" s="54"/>
      <c r="J31" s="82"/>
      <c r="K31" s="19"/>
      <c r="L31" s="19"/>
      <c r="M31" s="19"/>
      <c r="N31" s="19"/>
      <c r="O31" s="19"/>
      <c r="P31" s="19"/>
      <c r="Q31" s="19"/>
      <c r="R31" s="19"/>
      <c r="S31" s="19"/>
      <c r="T31" s="19"/>
      <c r="U31" s="19"/>
      <c r="V31" s="19"/>
      <c r="W31" s="46" t="s">
        <v>136</v>
      </c>
      <c r="X31" s="20" t="b">
        <v>1</v>
      </c>
    </row>
    <row r="32" spans="1:27" ht="16.5" hidden="1" customHeight="1" x14ac:dyDescent="0.4">
      <c r="A32" s="19"/>
      <c r="B32" s="94"/>
      <c r="C32" s="54"/>
      <c r="D32" s="54"/>
      <c r="E32" s="54"/>
      <c r="F32" s="54"/>
      <c r="G32" s="54"/>
      <c r="H32" s="54"/>
      <c r="I32" s="54"/>
      <c r="J32" s="82"/>
      <c r="K32" s="19"/>
      <c r="L32" s="19"/>
      <c r="M32" s="19"/>
      <c r="N32" s="19"/>
      <c r="O32" s="19"/>
      <c r="P32" s="19"/>
      <c r="Q32" s="19"/>
      <c r="R32" s="19"/>
      <c r="S32" s="19"/>
      <c r="T32" s="19"/>
      <c r="U32" s="19"/>
      <c r="V32" s="19"/>
      <c r="W32" s="46" t="s">
        <v>135</v>
      </c>
      <c r="X32" s="20" t="b">
        <v>0</v>
      </c>
    </row>
    <row r="33" spans="1:34" ht="16.5" hidden="1" customHeight="1" x14ac:dyDescent="0.4">
      <c r="A33" s="5"/>
      <c r="B33" s="95"/>
      <c r="C33" s="6"/>
      <c r="D33" s="6"/>
      <c r="E33" s="6"/>
      <c r="F33" s="6"/>
      <c r="G33" s="6"/>
      <c r="H33" s="6"/>
      <c r="I33" s="6"/>
      <c r="J33" s="79"/>
      <c r="L33" s="19"/>
      <c r="M33" s="19"/>
      <c r="N33" s="19"/>
      <c r="O33" s="19"/>
      <c r="P33" s="19"/>
      <c r="Q33" s="19"/>
      <c r="R33" s="19"/>
      <c r="S33" s="19"/>
      <c r="T33" s="19"/>
      <c r="U33" s="19"/>
      <c r="V33" s="19"/>
      <c r="W33" s="46" t="s">
        <v>134</v>
      </c>
      <c r="X33" s="20" t="b">
        <v>0</v>
      </c>
    </row>
    <row r="34" spans="1:34" ht="15.75" customHeight="1" x14ac:dyDescent="0.4">
      <c r="A34" s="8" t="s">
        <v>133</v>
      </c>
      <c r="B34" s="96" t="s">
        <v>132</v>
      </c>
      <c r="C34" s="6"/>
      <c r="D34" s="6"/>
      <c r="E34" s="6"/>
      <c r="F34" s="6"/>
      <c r="G34" s="6"/>
      <c r="H34" s="6"/>
      <c r="I34" s="6"/>
      <c r="J34" s="79"/>
      <c r="L34" s="19"/>
      <c r="M34" s="19"/>
      <c r="N34" s="19"/>
      <c r="O34" s="19"/>
      <c r="P34" s="19"/>
      <c r="Q34" s="19"/>
      <c r="R34" s="19"/>
      <c r="S34" s="19"/>
      <c r="T34" s="19"/>
      <c r="U34" s="19"/>
      <c r="V34" s="19"/>
      <c r="W34" s="20"/>
      <c r="X34" s="20"/>
    </row>
    <row r="35" spans="1:34" ht="15.75" hidden="1" x14ac:dyDescent="0.25">
      <c r="A35" s="5"/>
      <c r="B35" s="95"/>
      <c r="C35" s="6"/>
      <c r="D35" s="6"/>
      <c r="E35" s="6"/>
      <c r="F35" s="6"/>
      <c r="G35" s="6"/>
      <c r="H35" s="6"/>
      <c r="I35" s="6"/>
      <c r="J35" s="79"/>
      <c r="W35" s="46" t="s">
        <v>40</v>
      </c>
      <c r="X35" s="46" t="b">
        <v>0</v>
      </c>
    </row>
    <row r="36" spans="1:34" ht="16.7" customHeight="1" x14ac:dyDescent="0.25">
      <c r="A36" s="8" t="s">
        <v>131</v>
      </c>
      <c r="B36" s="239" t="s">
        <v>130</v>
      </c>
      <c r="C36" s="240"/>
      <c r="D36" s="240"/>
      <c r="E36" s="240"/>
      <c r="F36" s="240"/>
      <c r="G36" s="240"/>
      <c r="H36" s="17"/>
      <c r="I36" s="17"/>
      <c r="J36" s="97"/>
      <c r="W36" s="46" t="s">
        <v>38</v>
      </c>
      <c r="X36" s="46" t="b">
        <v>0</v>
      </c>
    </row>
    <row r="37" spans="1:34" ht="30" hidden="1" customHeight="1" x14ac:dyDescent="0.25">
      <c r="A37" s="8"/>
      <c r="B37" s="241" t="s">
        <v>129</v>
      </c>
      <c r="C37" s="242"/>
      <c r="D37" s="242"/>
      <c r="E37" s="242"/>
      <c r="F37" s="242"/>
      <c r="G37" s="242"/>
      <c r="H37" s="242"/>
      <c r="I37" s="242"/>
      <c r="J37" s="243"/>
    </row>
    <row r="38" spans="1:34" ht="33" hidden="1" customHeight="1" x14ac:dyDescent="0.25">
      <c r="A38" s="8"/>
      <c r="B38" s="244"/>
      <c r="C38" s="245"/>
      <c r="D38" s="245"/>
      <c r="E38" s="245"/>
      <c r="F38" s="245"/>
      <c r="G38" s="245"/>
      <c r="H38" s="245"/>
      <c r="I38" s="245"/>
      <c r="J38" s="246"/>
    </row>
    <row r="39" spans="1:34" hidden="1" x14ac:dyDescent="0.25">
      <c r="A39" s="8"/>
      <c r="B39" s="98"/>
      <c r="C39" s="13"/>
      <c r="D39" s="13"/>
      <c r="E39" s="13"/>
      <c r="F39" s="13"/>
      <c r="G39" s="13"/>
      <c r="H39" s="13"/>
      <c r="I39" s="13"/>
      <c r="J39" s="99"/>
    </row>
    <row r="40" spans="1:34" s="4" customFormat="1" ht="15" customHeight="1" x14ac:dyDescent="0.25">
      <c r="A40" s="8" t="s">
        <v>128</v>
      </c>
      <c r="B40" s="239" t="s">
        <v>127</v>
      </c>
      <c r="C40" s="240"/>
      <c r="D40" s="240"/>
      <c r="E40" s="240"/>
      <c r="F40" s="240"/>
      <c r="G40" s="240"/>
      <c r="H40" s="240"/>
      <c r="I40" s="240"/>
      <c r="J40" s="247"/>
    </row>
    <row r="41" spans="1:34" hidden="1" x14ac:dyDescent="0.25">
      <c r="A41" s="8"/>
      <c r="B41" s="83"/>
      <c r="C41" s="6"/>
      <c r="D41" s="6"/>
      <c r="E41" s="6"/>
      <c r="F41" s="6"/>
      <c r="G41" s="6"/>
      <c r="H41" s="6"/>
      <c r="I41" s="6"/>
      <c r="J41" s="79"/>
      <c r="W41" s="1" t="s">
        <v>126</v>
      </c>
      <c r="X41" s="1" t="b">
        <v>0</v>
      </c>
    </row>
    <row r="42" spans="1:34" s="4" customFormat="1" ht="15" customHeight="1" x14ac:dyDescent="0.25">
      <c r="A42" s="8" t="s">
        <v>123</v>
      </c>
      <c r="B42" s="239" t="s">
        <v>125</v>
      </c>
      <c r="C42" s="240"/>
      <c r="D42" s="240"/>
      <c r="E42" s="240"/>
      <c r="F42" s="240"/>
      <c r="G42" s="240"/>
      <c r="H42" s="240"/>
      <c r="I42" s="240"/>
      <c r="J42" s="247"/>
      <c r="W42" s="1" t="s">
        <v>124</v>
      </c>
      <c r="X42" s="4" t="b">
        <v>1</v>
      </c>
    </row>
    <row r="43" spans="1:34" ht="29.25" hidden="1" customHeight="1" x14ac:dyDescent="0.25">
      <c r="A43" s="8"/>
      <c r="B43" s="244"/>
      <c r="C43" s="245"/>
      <c r="D43" s="245"/>
      <c r="E43" s="245"/>
      <c r="F43" s="245"/>
      <c r="G43" s="245"/>
      <c r="H43" s="245"/>
      <c r="I43" s="245"/>
      <c r="J43" s="246"/>
    </row>
    <row r="44" spans="1:34" s="4" customFormat="1" x14ac:dyDescent="0.25">
      <c r="A44" s="8" t="s">
        <v>123</v>
      </c>
      <c r="B44" s="239" t="s">
        <v>122</v>
      </c>
      <c r="C44" s="240"/>
      <c r="D44" s="240"/>
      <c r="E44" s="240"/>
      <c r="F44" s="240"/>
      <c r="G44" s="240"/>
      <c r="H44" s="240"/>
      <c r="I44" s="240"/>
      <c r="J44" s="247"/>
    </row>
    <row r="45" spans="1:34" ht="17.25" hidden="1" customHeight="1" x14ac:dyDescent="0.25">
      <c r="A45" s="8"/>
      <c r="B45" s="244"/>
      <c r="C45" s="245"/>
      <c r="D45" s="245"/>
      <c r="E45" s="245"/>
      <c r="F45" s="245"/>
      <c r="G45" s="245"/>
      <c r="H45" s="245"/>
      <c r="I45" s="245"/>
      <c r="J45" s="246"/>
    </row>
    <row r="46" spans="1:34" hidden="1" x14ac:dyDescent="0.25">
      <c r="A46" s="8"/>
      <c r="B46" s="98"/>
      <c r="C46" s="13"/>
      <c r="D46" s="13"/>
      <c r="E46" s="13"/>
      <c r="F46" s="13"/>
      <c r="G46" s="13"/>
      <c r="H46" s="13"/>
      <c r="I46" s="13"/>
      <c r="J46" s="99"/>
      <c r="Z46" s="56" t="s">
        <v>121</v>
      </c>
      <c r="AA46" s="55" t="s">
        <v>120</v>
      </c>
    </row>
    <row r="47" spans="1:34" s="4" customFormat="1" ht="30" customHeight="1" x14ac:dyDescent="0.25">
      <c r="A47" s="8" t="s">
        <v>119</v>
      </c>
      <c r="B47" s="239" t="s">
        <v>118</v>
      </c>
      <c r="C47" s="240"/>
      <c r="D47" s="240"/>
      <c r="E47" s="240"/>
      <c r="F47" s="240"/>
      <c r="G47" s="240"/>
      <c r="H47" s="240"/>
      <c r="I47" s="240"/>
      <c r="J47" s="247"/>
      <c r="Z47" s="56" t="s">
        <v>117</v>
      </c>
      <c r="AA47" s="55" t="s">
        <v>116</v>
      </c>
    </row>
    <row r="48" spans="1:34" ht="21" customHeight="1" x14ac:dyDescent="0.25">
      <c r="A48" s="12" t="s">
        <v>115</v>
      </c>
      <c r="B48" s="248" t="s">
        <v>95</v>
      </c>
      <c r="C48" s="249"/>
      <c r="D48" s="250" t="s">
        <v>267</v>
      </c>
      <c r="E48" s="250"/>
      <c r="F48" s="250"/>
      <c r="G48" s="250"/>
      <c r="H48" s="250"/>
      <c r="I48" s="250"/>
      <c r="J48" s="251"/>
      <c r="Z48" s="56" t="s">
        <v>113</v>
      </c>
      <c r="AA48" s="55" t="s">
        <v>112</v>
      </c>
      <c r="AB48" s="55"/>
      <c r="AC48" s="55"/>
      <c r="AD48" s="55"/>
      <c r="AE48" s="55"/>
      <c r="AF48" s="55"/>
      <c r="AG48" s="55"/>
      <c r="AH48" s="55"/>
    </row>
    <row r="49" spans="1:34" ht="21" customHeight="1" x14ac:dyDescent="0.25">
      <c r="A49" s="12" t="s">
        <v>111</v>
      </c>
      <c r="B49" s="248" t="s">
        <v>92</v>
      </c>
      <c r="C49" s="249"/>
      <c r="D49" s="250" t="s">
        <v>266</v>
      </c>
      <c r="E49" s="250"/>
      <c r="F49" s="250"/>
      <c r="G49" s="250"/>
      <c r="H49" s="250"/>
      <c r="I49" s="250"/>
      <c r="J49" s="251"/>
      <c r="Z49" s="56" t="s">
        <v>109</v>
      </c>
      <c r="AA49" s="55" t="s">
        <v>108</v>
      </c>
      <c r="AB49" s="55"/>
      <c r="AC49" s="55"/>
      <c r="AD49" s="55"/>
      <c r="AE49" s="55"/>
      <c r="AF49" s="55"/>
      <c r="AG49" s="55"/>
      <c r="AH49" s="55"/>
    </row>
    <row r="50" spans="1:34" ht="21" customHeight="1" x14ac:dyDescent="0.25">
      <c r="A50" s="12" t="s">
        <v>107</v>
      </c>
      <c r="B50" s="248" t="s">
        <v>91</v>
      </c>
      <c r="C50" s="249"/>
      <c r="D50" s="250" t="s">
        <v>258</v>
      </c>
      <c r="E50" s="250"/>
      <c r="F50" s="250"/>
      <c r="G50" s="250"/>
      <c r="H50" s="250"/>
      <c r="I50" s="250"/>
      <c r="J50" s="251"/>
      <c r="Z50" s="56" t="s">
        <v>105</v>
      </c>
      <c r="AA50" s="1" t="s">
        <v>104</v>
      </c>
      <c r="AB50" s="55"/>
      <c r="AC50" s="55"/>
      <c r="AD50" s="55"/>
      <c r="AE50" s="55"/>
      <c r="AF50" s="55"/>
      <c r="AG50" s="55"/>
      <c r="AH50" s="55"/>
    </row>
    <row r="51" spans="1:34" ht="21" hidden="1" customHeight="1" x14ac:dyDescent="0.25">
      <c r="B51" s="100"/>
      <c r="C51" s="17"/>
      <c r="D51" s="17"/>
      <c r="E51" s="17"/>
      <c r="F51" s="17"/>
      <c r="G51" s="17"/>
      <c r="H51" s="17"/>
      <c r="I51" s="17"/>
      <c r="J51" s="97"/>
      <c r="Z51" s="56" t="s">
        <v>103</v>
      </c>
      <c r="AA51" s="55" t="s">
        <v>102</v>
      </c>
    </row>
    <row r="52" spans="1:34" ht="26.25" hidden="1" customHeight="1" x14ac:dyDescent="0.4">
      <c r="A52" s="19"/>
      <c r="B52" s="81" t="s">
        <v>101</v>
      </c>
      <c r="C52" s="54"/>
      <c r="D52" s="54"/>
      <c r="E52" s="54"/>
      <c r="F52" s="54"/>
      <c r="G52" s="54"/>
      <c r="H52" s="54"/>
      <c r="I52" s="54"/>
      <c r="J52" s="82"/>
      <c r="K52" s="19"/>
      <c r="L52" s="19"/>
      <c r="M52" s="19"/>
      <c r="N52" s="19"/>
      <c r="O52" s="19"/>
      <c r="P52" s="19"/>
      <c r="Q52" s="19"/>
      <c r="R52" s="19"/>
      <c r="S52" s="19"/>
      <c r="T52" s="19"/>
      <c r="U52" s="19"/>
      <c r="V52" s="19"/>
      <c r="AA52" s="55" t="s">
        <v>100</v>
      </c>
    </row>
    <row r="53" spans="1:34" ht="5.25" hidden="1" customHeight="1" x14ac:dyDescent="0.4">
      <c r="A53" s="19"/>
      <c r="B53" s="94"/>
      <c r="C53" s="54"/>
      <c r="D53" s="54"/>
      <c r="E53" s="54"/>
      <c r="F53" s="54"/>
      <c r="G53" s="54"/>
      <c r="H53" s="54"/>
      <c r="I53" s="54"/>
      <c r="J53" s="82"/>
      <c r="K53" s="19"/>
      <c r="L53" s="19"/>
      <c r="M53" s="19"/>
      <c r="N53" s="19"/>
      <c r="O53" s="19"/>
      <c r="P53" s="19"/>
      <c r="Q53" s="19"/>
      <c r="R53" s="19"/>
      <c r="S53" s="19"/>
      <c r="T53" s="19"/>
      <c r="U53" s="19"/>
      <c r="V53" s="19"/>
      <c r="AA53" s="55" t="s">
        <v>99</v>
      </c>
    </row>
    <row r="54" spans="1:34" hidden="1" x14ac:dyDescent="0.25">
      <c r="A54" s="11"/>
      <c r="B54" s="83"/>
      <c r="C54" s="6"/>
      <c r="D54" s="6"/>
      <c r="E54" s="6"/>
      <c r="F54" s="6"/>
      <c r="G54" s="6"/>
      <c r="H54" s="6"/>
      <c r="I54" s="6"/>
      <c r="J54" s="79"/>
      <c r="AA54" s="55" t="s">
        <v>98</v>
      </c>
    </row>
    <row r="55" spans="1:34" hidden="1" outlineLevel="1" x14ac:dyDescent="0.25">
      <c r="A55" s="11"/>
      <c r="B55" s="86" t="s">
        <v>97</v>
      </c>
      <c r="C55" s="6"/>
      <c r="D55" s="6"/>
      <c r="E55" s="6"/>
      <c r="F55" s="6"/>
      <c r="G55" s="6"/>
      <c r="H55" s="6"/>
      <c r="I55" s="6"/>
      <c r="J55" s="79"/>
      <c r="AA55" s="55" t="s">
        <v>96</v>
      </c>
    </row>
    <row r="56" spans="1:34" hidden="1" outlineLevel="1" x14ac:dyDescent="0.25">
      <c r="A56" s="11"/>
      <c r="B56" s="101"/>
      <c r="C56" s="6"/>
      <c r="D56" s="6"/>
      <c r="E56" s="6"/>
      <c r="F56" s="6"/>
      <c r="G56" s="6"/>
      <c r="H56" s="6"/>
      <c r="I56" s="6"/>
      <c r="J56" s="79"/>
      <c r="AA56" s="55" t="s">
        <v>95</v>
      </c>
    </row>
    <row r="57" spans="1:34" hidden="1" outlineLevel="1" x14ac:dyDescent="0.25">
      <c r="A57" s="8" t="s">
        <v>94</v>
      </c>
      <c r="B57" s="239" t="s">
        <v>93</v>
      </c>
      <c r="C57" s="240"/>
      <c r="D57" s="240"/>
      <c r="E57" s="240"/>
      <c r="F57" s="240"/>
      <c r="G57" s="240"/>
      <c r="H57" s="240"/>
      <c r="I57" s="240"/>
      <c r="J57" s="247"/>
      <c r="AA57" s="55" t="s">
        <v>92</v>
      </c>
    </row>
    <row r="58" spans="1:34" ht="63.75" hidden="1" customHeight="1" outlineLevel="1" x14ac:dyDescent="0.25">
      <c r="B58" s="244"/>
      <c r="C58" s="245"/>
      <c r="D58" s="245"/>
      <c r="E58" s="245"/>
      <c r="F58" s="245"/>
      <c r="G58" s="245"/>
      <c r="H58" s="245"/>
      <c r="I58" s="245"/>
      <c r="J58" s="246"/>
      <c r="AA58" s="55" t="s">
        <v>91</v>
      </c>
    </row>
    <row r="59" spans="1:34" hidden="1" x14ac:dyDescent="0.25">
      <c r="B59" s="100"/>
      <c r="C59" s="17"/>
      <c r="D59" s="17"/>
      <c r="E59" s="17"/>
      <c r="F59" s="17"/>
      <c r="G59" s="17"/>
      <c r="H59" s="17"/>
      <c r="I59" s="17"/>
      <c r="J59" s="97"/>
      <c r="AA59" s="1" t="s">
        <v>90</v>
      </c>
    </row>
    <row r="60" spans="1:34" hidden="1" outlineLevel="1" x14ac:dyDescent="0.25">
      <c r="A60" s="11"/>
      <c r="B60" s="86" t="s">
        <v>89</v>
      </c>
      <c r="C60" s="6"/>
      <c r="D60" s="6"/>
      <c r="E60" s="6"/>
      <c r="F60" s="6"/>
      <c r="G60" s="6"/>
      <c r="H60" s="6"/>
      <c r="I60" s="6"/>
      <c r="J60" s="79"/>
      <c r="AA60" s="55" t="s">
        <v>88</v>
      </c>
    </row>
    <row r="61" spans="1:34" hidden="1" outlineLevel="1" x14ac:dyDescent="0.25">
      <c r="A61" s="11"/>
      <c r="B61" s="101"/>
      <c r="C61" s="6"/>
      <c r="D61" s="6"/>
      <c r="E61" s="6"/>
      <c r="F61" s="6"/>
      <c r="G61" s="6"/>
      <c r="H61" s="6"/>
      <c r="I61" s="6"/>
      <c r="J61" s="79"/>
      <c r="AA61" s="55" t="s">
        <v>87</v>
      </c>
    </row>
    <row r="62" spans="1:34" hidden="1" outlineLevel="1" x14ac:dyDescent="0.25">
      <c r="A62" s="8" t="s">
        <v>86</v>
      </c>
      <c r="B62" s="239" t="s">
        <v>85</v>
      </c>
      <c r="C62" s="240"/>
      <c r="D62" s="240"/>
      <c r="E62" s="240"/>
      <c r="F62" s="240"/>
      <c r="G62" s="240"/>
      <c r="H62" s="240"/>
      <c r="I62" s="240"/>
      <c r="J62" s="247"/>
      <c r="AA62" s="55" t="s">
        <v>84</v>
      </c>
    </row>
    <row r="63" spans="1:34" ht="27" hidden="1" customHeight="1" outlineLevel="1" x14ac:dyDescent="0.25">
      <c r="A63" s="8"/>
      <c r="B63" s="244"/>
      <c r="C63" s="245"/>
      <c r="D63" s="245"/>
      <c r="E63" s="245"/>
      <c r="F63" s="245"/>
      <c r="G63" s="245"/>
      <c r="H63" s="245"/>
      <c r="I63" s="245"/>
      <c r="J63" s="246"/>
      <c r="AA63" s="1" t="s">
        <v>83</v>
      </c>
    </row>
    <row r="64" spans="1:34" hidden="1" outlineLevel="1" x14ac:dyDescent="0.25">
      <c r="A64" s="8"/>
      <c r="B64" s="101"/>
      <c r="C64" s="6"/>
      <c r="D64" s="6"/>
      <c r="E64" s="6"/>
      <c r="F64" s="6"/>
      <c r="G64" s="6"/>
      <c r="H64" s="6"/>
      <c r="I64" s="6"/>
      <c r="J64" s="79"/>
      <c r="AA64" s="55" t="s">
        <v>82</v>
      </c>
    </row>
    <row r="65" spans="1:27" s="4" customFormat="1" ht="14.45" customHeight="1" outlineLevel="1" x14ac:dyDescent="0.25">
      <c r="A65" s="8" t="s">
        <v>81</v>
      </c>
      <c r="B65" s="239" t="s">
        <v>80</v>
      </c>
      <c r="C65" s="240"/>
      <c r="D65" s="240"/>
      <c r="E65" s="240"/>
      <c r="F65" s="240"/>
      <c r="G65" s="240"/>
      <c r="H65" s="240"/>
      <c r="I65" s="240"/>
      <c r="J65" s="247"/>
      <c r="AA65" s="55" t="s">
        <v>79</v>
      </c>
    </row>
    <row r="66" spans="1:27" ht="16.5" customHeight="1" outlineLevel="1" x14ac:dyDescent="0.25">
      <c r="A66" s="8"/>
      <c r="B66" s="102"/>
      <c r="C66" s="252" t="s">
        <v>78</v>
      </c>
      <c r="D66" s="252"/>
      <c r="E66" s="252"/>
      <c r="F66" s="253" t="s">
        <v>77</v>
      </c>
      <c r="G66" s="253"/>
      <c r="H66" s="253"/>
      <c r="I66" s="253"/>
      <c r="J66" s="254"/>
    </row>
    <row r="67" spans="1:27" ht="16.5" customHeight="1" outlineLevel="1" x14ac:dyDescent="0.25">
      <c r="A67" s="8"/>
      <c r="B67" s="102"/>
      <c r="C67" s="252" t="s">
        <v>76</v>
      </c>
      <c r="D67" s="252"/>
      <c r="E67" s="252"/>
      <c r="F67" s="253" t="s">
        <v>265</v>
      </c>
      <c r="G67" s="253"/>
      <c r="H67" s="253"/>
      <c r="I67" s="253"/>
      <c r="J67" s="254"/>
    </row>
    <row r="68" spans="1:27" ht="16.5" customHeight="1" outlineLevel="1" x14ac:dyDescent="0.25">
      <c r="A68" s="8"/>
      <c r="B68" s="102"/>
      <c r="C68" s="252" t="s">
        <v>74</v>
      </c>
      <c r="D68" s="252"/>
      <c r="E68" s="252"/>
      <c r="F68" s="253" t="s">
        <v>218</v>
      </c>
      <c r="G68" s="253"/>
      <c r="H68" s="253"/>
      <c r="I68" s="253"/>
      <c r="J68" s="254"/>
    </row>
    <row r="69" spans="1:27" ht="16.5" customHeight="1" outlineLevel="1" x14ac:dyDescent="0.25">
      <c r="A69" s="8"/>
      <c r="B69" s="102"/>
      <c r="C69" s="252" t="s">
        <v>72</v>
      </c>
      <c r="D69" s="252"/>
      <c r="E69" s="252"/>
      <c r="F69" s="253" t="s">
        <v>71</v>
      </c>
      <c r="G69" s="253"/>
      <c r="H69" s="253"/>
      <c r="I69" s="253"/>
      <c r="J69" s="254"/>
    </row>
    <row r="70" spans="1:27" ht="16.5" customHeight="1" outlineLevel="1" x14ac:dyDescent="0.25">
      <c r="A70" s="8"/>
      <c r="B70" s="102"/>
      <c r="C70" s="252" t="s">
        <v>70</v>
      </c>
      <c r="D70" s="252"/>
      <c r="E70" s="252"/>
      <c r="F70" s="253" t="s">
        <v>261</v>
      </c>
      <c r="G70" s="253"/>
      <c r="H70" s="253"/>
      <c r="I70" s="253"/>
      <c r="J70" s="254"/>
    </row>
    <row r="71" spans="1:27" ht="16.5" customHeight="1" outlineLevel="1" x14ac:dyDescent="0.25">
      <c r="A71" s="8"/>
      <c r="B71" s="102"/>
      <c r="C71" s="252" t="s">
        <v>68</v>
      </c>
      <c r="D71" s="252"/>
      <c r="E71" s="252"/>
      <c r="F71" s="253" t="s">
        <v>262</v>
      </c>
      <c r="G71" s="253"/>
      <c r="H71" s="253"/>
      <c r="I71" s="253"/>
      <c r="J71" s="254"/>
    </row>
    <row r="72" spans="1:27" ht="16.5" customHeight="1" outlineLevel="1" x14ac:dyDescent="0.25">
      <c r="A72" s="8"/>
      <c r="B72" s="102"/>
      <c r="C72" s="252" t="s">
        <v>66</v>
      </c>
      <c r="D72" s="252"/>
      <c r="E72" s="252"/>
      <c r="F72" s="253" t="s">
        <v>264</v>
      </c>
      <c r="G72" s="253"/>
      <c r="H72" s="253"/>
      <c r="I72" s="253"/>
      <c r="J72" s="254"/>
    </row>
    <row r="73" spans="1:27" hidden="1" outlineLevel="1" x14ac:dyDescent="0.25">
      <c r="A73" s="8"/>
      <c r="B73" s="83"/>
      <c r="C73" s="6"/>
      <c r="D73" s="6"/>
      <c r="E73" s="6"/>
      <c r="F73" s="6"/>
      <c r="G73" s="6"/>
      <c r="H73" s="6"/>
      <c r="I73" s="6"/>
      <c r="J73" s="79"/>
    </row>
    <row r="74" spans="1:27" s="4" customFormat="1" outlineLevel="1" x14ac:dyDescent="0.25">
      <c r="A74" s="8" t="s">
        <v>64</v>
      </c>
      <c r="B74" s="237" t="s">
        <v>63</v>
      </c>
      <c r="C74" s="238"/>
      <c r="D74" s="238"/>
      <c r="E74" s="238"/>
      <c r="F74" s="238"/>
      <c r="G74" s="238"/>
      <c r="H74" s="238"/>
      <c r="I74" s="238"/>
      <c r="J74" s="255"/>
    </row>
    <row r="75" spans="1:27" ht="26.25" customHeight="1" outlineLevel="1" x14ac:dyDescent="0.25">
      <c r="A75" s="8"/>
      <c r="B75" s="244" t="s">
        <v>62</v>
      </c>
      <c r="C75" s="245"/>
      <c r="D75" s="245"/>
      <c r="E75" s="245"/>
      <c r="F75" s="245"/>
      <c r="G75" s="245"/>
      <c r="H75" s="245"/>
      <c r="I75" s="245"/>
      <c r="J75" s="246"/>
    </row>
    <row r="76" spans="1:27" hidden="1" x14ac:dyDescent="0.25">
      <c r="A76" s="11"/>
      <c r="B76" s="100"/>
      <c r="C76" s="6"/>
      <c r="D76" s="6"/>
      <c r="E76" s="6"/>
      <c r="F76" s="6"/>
      <c r="G76" s="6"/>
      <c r="H76" s="6"/>
      <c r="I76" s="6"/>
      <c r="J76" s="79"/>
    </row>
    <row r="77" spans="1:27" hidden="1" outlineLevel="1" x14ac:dyDescent="0.25">
      <c r="A77" s="11"/>
      <c r="B77" s="86" t="s">
        <v>61</v>
      </c>
      <c r="C77" s="6"/>
      <c r="D77" s="6"/>
      <c r="E77" s="6"/>
      <c r="F77" s="6"/>
      <c r="G77" s="6"/>
      <c r="H77" s="6"/>
      <c r="I77" s="6"/>
      <c r="J77" s="79"/>
    </row>
    <row r="78" spans="1:27" s="4" customFormat="1" ht="38.450000000000003" hidden="1" customHeight="1" outlineLevel="1" x14ac:dyDescent="0.25">
      <c r="A78" s="8" t="s">
        <v>60</v>
      </c>
      <c r="B78" s="239" t="s">
        <v>59</v>
      </c>
      <c r="C78" s="240"/>
      <c r="D78" s="240"/>
      <c r="E78" s="240"/>
      <c r="F78" s="240"/>
      <c r="G78" s="240"/>
      <c r="H78" s="240"/>
      <c r="I78" s="240"/>
      <c r="J78" s="247"/>
    </row>
    <row r="79" spans="1:27" ht="27.75" hidden="1" customHeight="1" outlineLevel="1" x14ac:dyDescent="0.25">
      <c r="A79" s="10"/>
      <c r="B79" s="244"/>
      <c r="C79" s="245"/>
      <c r="D79" s="245"/>
      <c r="E79" s="245"/>
      <c r="F79" s="245"/>
      <c r="G79" s="245"/>
      <c r="H79" s="245"/>
      <c r="I79" s="245"/>
      <c r="J79" s="246"/>
    </row>
    <row r="80" spans="1:27" hidden="1" collapsed="1" x14ac:dyDescent="0.25">
      <c r="A80" s="10"/>
      <c r="B80" s="102"/>
      <c r="C80" s="9"/>
      <c r="D80" s="9"/>
      <c r="E80" s="9"/>
      <c r="F80" s="9"/>
      <c r="G80" s="9"/>
      <c r="H80" s="9"/>
      <c r="I80" s="9"/>
      <c r="J80" s="103"/>
    </row>
    <row r="81" spans="1:22" ht="5.25" hidden="1" customHeight="1" x14ac:dyDescent="0.4">
      <c r="A81" s="19"/>
      <c r="B81" s="94"/>
      <c r="C81" s="54"/>
      <c r="D81" s="54"/>
      <c r="E81" s="54"/>
      <c r="F81" s="54"/>
      <c r="G81" s="54"/>
      <c r="H81" s="54"/>
      <c r="I81" s="54"/>
      <c r="J81" s="82"/>
      <c r="K81" s="19"/>
      <c r="L81" s="19"/>
      <c r="M81" s="19"/>
      <c r="N81" s="19"/>
      <c r="O81" s="19"/>
      <c r="P81" s="19"/>
      <c r="Q81" s="19"/>
      <c r="R81" s="19"/>
      <c r="S81" s="19"/>
      <c r="T81" s="19"/>
      <c r="U81" s="19"/>
      <c r="V81" s="19"/>
    </row>
    <row r="82" spans="1:22" s="3" customFormat="1" hidden="1" x14ac:dyDescent="0.25">
      <c r="B82" s="102"/>
      <c r="C82" s="9"/>
      <c r="D82" s="9"/>
      <c r="E82" s="9"/>
      <c r="F82" s="9"/>
      <c r="G82" s="9"/>
      <c r="H82" s="9"/>
      <c r="I82" s="9"/>
      <c r="J82" s="103"/>
    </row>
    <row r="83" spans="1:22" s="4" customFormat="1" x14ac:dyDescent="0.25">
      <c r="A83" s="5" t="s">
        <v>58</v>
      </c>
      <c r="B83" s="239" t="s">
        <v>57</v>
      </c>
      <c r="C83" s="240"/>
      <c r="D83" s="240"/>
      <c r="E83" s="240"/>
      <c r="F83" s="240"/>
      <c r="G83" s="240"/>
      <c r="H83" s="240"/>
      <c r="I83" s="240"/>
      <c r="J83" s="247"/>
    </row>
    <row r="84" spans="1:22" ht="30" hidden="1" customHeight="1" x14ac:dyDescent="0.25">
      <c r="A84" s="3"/>
      <c r="B84" s="244"/>
      <c r="C84" s="245"/>
      <c r="D84" s="245"/>
      <c r="E84" s="245"/>
      <c r="F84" s="245"/>
      <c r="G84" s="245"/>
      <c r="H84" s="245"/>
      <c r="I84" s="245"/>
      <c r="J84" s="246"/>
    </row>
    <row r="85" spans="1:22" hidden="1" x14ac:dyDescent="0.25">
      <c r="A85" s="3"/>
      <c r="B85" s="83"/>
      <c r="C85" s="6"/>
      <c r="D85" s="6"/>
      <c r="E85" s="6"/>
      <c r="F85" s="6"/>
      <c r="G85" s="6"/>
      <c r="H85" s="6"/>
      <c r="I85" s="6"/>
      <c r="J85" s="79"/>
    </row>
    <row r="86" spans="1:22" ht="26.25" hidden="1" x14ac:dyDescent="0.4">
      <c r="A86" s="19"/>
      <c r="B86" s="81" t="s">
        <v>56</v>
      </c>
      <c r="C86" s="54"/>
      <c r="D86" s="54"/>
      <c r="E86" s="54"/>
      <c r="F86" s="54"/>
      <c r="G86" s="54"/>
      <c r="H86" s="54"/>
      <c r="I86" s="54"/>
      <c r="J86" s="82"/>
      <c r="K86" s="19"/>
      <c r="L86" s="19"/>
      <c r="M86" s="19"/>
      <c r="N86" s="19"/>
      <c r="O86" s="19"/>
      <c r="P86" s="19"/>
      <c r="Q86" s="19"/>
      <c r="R86" s="19"/>
      <c r="S86" s="19"/>
      <c r="T86" s="19"/>
      <c r="U86" s="19"/>
      <c r="V86" s="19"/>
    </row>
    <row r="87" spans="1:22" ht="5.25" hidden="1" customHeight="1" x14ac:dyDescent="0.4">
      <c r="A87" s="19"/>
      <c r="B87" s="94"/>
      <c r="C87" s="54"/>
      <c r="D87" s="54"/>
      <c r="E87" s="54"/>
      <c r="F87" s="54"/>
      <c r="G87" s="54"/>
      <c r="H87" s="54"/>
      <c r="I87" s="54"/>
      <c r="J87" s="82"/>
      <c r="K87" s="19"/>
      <c r="L87" s="19"/>
      <c r="M87" s="19"/>
      <c r="N87" s="19"/>
      <c r="O87" s="19"/>
      <c r="P87" s="19"/>
      <c r="Q87" s="19"/>
      <c r="R87" s="19"/>
      <c r="S87" s="19"/>
      <c r="T87" s="19"/>
      <c r="U87" s="19"/>
      <c r="V87" s="19"/>
    </row>
    <row r="88" spans="1:22" s="4" customFormat="1" hidden="1" x14ac:dyDescent="0.25">
      <c r="A88" s="5" t="s">
        <v>55</v>
      </c>
      <c r="B88" s="239" t="s">
        <v>54</v>
      </c>
      <c r="C88" s="240"/>
      <c r="D88" s="240"/>
      <c r="E88" s="240"/>
      <c r="F88" s="240"/>
      <c r="G88" s="240"/>
      <c r="H88" s="240"/>
      <c r="I88" s="240"/>
      <c r="J88" s="247"/>
    </row>
    <row r="89" spans="1:22" ht="27.75" hidden="1" customHeight="1" x14ac:dyDescent="0.25">
      <c r="A89" s="2"/>
      <c r="B89" s="256" t="s">
        <v>53</v>
      </c>
      <c r="C89" s="257"/>
      <c r="D89" s="257"/>
      <c r="E89" s="257"/>
      <c r="F89" s="257"/>
      <c r="G89" s="257"/>
      <c r="H89" s="257"/>
      <c r="I89" s="257"/>
      <c r="J89" s="258"/>
    </row>
    <row r="90" spans="1:22" hidden="1" x14ac:dyDescent="0.25">
      <c r="A90" s="2"/>
      <c r="B90" s="104" t="s">
        <v>52</v>
      </c>
      <c r="C90" s="34"/>
      <c r="D90" s="34"/>
      <c r="E90" s="34"/>
      <c r="F90" s="34"/>
      <c r="G90" s="34"/>
      <c r="H90" s="34"/>
      <c r="I90" s="34"/>
      <c r="J90" s="105"/>
    </row>
    <row r="91" spans="1:22" x14ac:dyDescent="0.25">
      <c r="A91" s="2"/>
      <c r="B91" s="259" t="s">
        <v>277</v>
      </c>
      <c r="C91" s="260"/>
      <c r="D91" s="33" t="str">
        <f t="shared" ref="D91:I91" si="0">D$111</f>
        <v>FY19</v>
      </c>
      <c r="E91" s="33" t="str">
        <f t="shared" si="0"/>
        <v>FY20</v>
      </c>
      <c r="F91" s="33" t="str">
        <f t="shared" si="0"/>
        <v>FY21</v>
      </c>
      <c r="G91" s="33" t="str">
        <f t="shared" si="0"/>
        <v>FY22</v>
      </c>
      <c r="H91" s="33" t="str">
        <f t="shared" si="0"/>
        <v>FY23</v>
      </c>
      <c r="I91" s="33" t="str">
        <f t="shared" si="0"/>
        <v>FY24</v>
      </c>
      <c r="J91" s="106" t="s">
        <v>10</v>
      </c>
    </row>
    <row r="92" spans="1:22" s="169" customFormat="1" ht="15" customHeight="1" x14ac:dyDescent="0.25">
      <c r="A92" s="166"/>
      <c r="B92" s="303" t="s">
        <v>284</v>
      </c>
      <c r="C92" s="304"/>
      <c r="D92" s="167">
        <f t="shared" ref="D92:I92" si="1">(D127+D139)-SUM(D101)</f>
        <v>167781.84</v>
      </c>
      <c r="E92" s="167">
        <f t="shared" si="1"/>
        <v>169061.53199999998</v>
      </c>
      <c r="F92" s="167">
        <f t="shared" si="1"/>
        <v>173288.07029999996</v>
      </c>
      <c r="G92" s="167">
        <f t="shared" si="1"/>
        <v>177620.27205749997</v>
      </c>
      <c r="H92" s="167">
        <f t="shared" si="1"/>
        <v>182060.77885893744</v>
      </c>
      <c r="I92" s="167">
        <f t="shared" si="1"/>
        <v>186612.29833041085</v>
      </c>
      <c r="J92" s="168">
        <f>SUM(D92:I92)</f>
        <v>1056424.7915468481</v>
      </c>
    </row>
    <row r="93" spans="1:22" ht="15" hidden="1" customHeight="1" outlineLevel="1" x14ac:dyDescent="0.25">
      <c r="A93" s="2"/>
      <c r="B93" s="263" t="s">
        <v>51</v>
      </c>
      <c r="C93" s="264"/>
      <c r="D93" s="52">
        <v>0</v>
      </c>
      <c r="E93" s="52">
        <v>0</v>
      </c>
      <c r="F93" s="52">
        <v>0</v>
      </c>
      <c r="G93" s="52">
        <v>0</v>
      </c>
      <c r="H93" s="52">
        <v>0</v>
      </c>
      <c r="I93" s="52">
        <v>0</v>
      </c>
      <c r="J93" s="107">
        <f>SUM(D93:I93)</f>
        <v>0</v>
      </c>
    </row>
    <row r="94" spans="1:22" ht="15" hidden="1" customHeight="1" outlineLevel="1" x14ac:dyDescent="0.25">
      <c r="A94" s="2"/>
      <c r="B94" s="263" t="s">
        <v>50</v>
      </c>
      <c r="C94" s="264"/>
      <c r="D94" s="52">
        <v>0</v>
      </c>
      <c r="E94" s="52">
        <v>0</v>
      </c>
      <c r="F94" s="52">
        <v>0</v>
      </c>
      <c r="G94" s="52">
        <v>0</v>
      </c>
      <c r="H94" s="52">
        <v>0</v>
      </c>
      <c r="I94" s="52">
        <v>0</v>
      </c>
      <c r="J94" s="107">
        <f>SUM(D94:I94)</f>
        <v>0</v>
      </c>
    </row>
    <row r="95" spans="1:22" ht="15" hidden="1" customHeight="1" outlineLevel="1" x14ac:dyDescent="0.25">
      <c r="A95" s="2"/>
      <c r="B95" s="263" t="s">
        <v>49</v>
      </c>
      <c r="C95" s="264"/>
      <c r="D95" s="52">
        <v>0</v>
      </c>
      <c r="E95" s="52">
        <v>0</v>
      </c>
      <c r="F95" s="52">
        <v>0</v>
      </c>
      <c r="G95" s="52">
        <v>0</v>
      </c>
      <c r="H95" s="52">
        <v>0</v>
      </c>
      <c r="I95" s="52">
        <v>0</v>
      </c>
      <c r="J95" s="107">
        <f>SUM(D95:I95)</f>
        <v>0</v>
      </c>
    </row>
    <row r="96" spans="1:22" ht="15" hidden="1" customHeight="1" outlineLevel="1" x14ac:dyDescent="0.25">
      <c r="A96" s="2"/>
      <c r="B96" s="263" t="s">
        <v>48</v>
      </c>
      <c r="C96" s="264"/>
      <c r="D96" s="52">
        <v>0</v>
      </c>
      <c r="E96" s="52">
        <v>0</v>
      </c>
      <c r="F96" s="52">
        <v>0</v>
      </c>
      <c r="G96" s="52">
        <v>0</v>
      </c>
      <c r="H96" s="52">
        <v>0</v>
      </c>
      <c r="I96" s="52">
        <v>0</v>
      </c>
      <c r="J96" s="107">
        <f>SUM(D96:I96)</f>
        <v>0</v>
      </c>
    </row>
    <row r="97" spans="1:24" ht="15" customHeight="1" collapsed="1" x14ac:dyDescent="0.25">
      <c r="A97" s="2"/>
      <c r="B97" s="259" t="s">
        <v>47</v>
      </c>
      <c r="C97" s="260"/>
      <c r="D97" s="51"/>
      <c r="E97" s="51"/>
      <c r="F97" s="50"/>
      <c r="G97" s="50"/>
      <c r="H97" s="50"/>
      <c r="I97" s="50"/>
      <c r="J97" s="108"/>
    </row>
    <row r="98" spans="1:24" x14ac:dyDescent="0.25">
      <c r="A98" s="2"/>
      <c r="B98" s="265" t="s">
        <v>46</v>
      </c>
      <c r="C98" s="266"/>
      <c r="D98" s="30"/>
      <c r="E98" s="30"/>
      <c r="F98" s="30"/>
      <c r="G98" s="30"/>
      <c r="H98" s="30"/>
      <c r="I98" s="30"/>
      <c r="J98" s="107">
        <f>SUM(D98:I98)</f>
        <v>0</v>
      </c>
    </row>
    <row r="99" spans="1:24" x14ac:dyDescent="0.25">
      <c r="A99" s="2"/>
      <c r="B99" s="265" t="s">
        <v>45</v>
      </c>
      <c r="C99" s="266"/>
      <c r="D99" s="44"/>
      <c r="E99" s="30"/>
      <c r="F99" s="30"/>
      <c r="G99" s="30"/>
      <c r="H99" s="30"/>
      <c r="I99" s="30"/>
      <c r="J99" s="107">
        <f>SUM(D99:I99)</f>
        <v>0</v>
      </c>
    </row>
    <row r="100" spans="1:24" x14ac:dyDescent="0.25">
      <c r="A100" s="2"/>
      <c r="B100" s="267" t="s">
        <v>44</v>
      </c>
      <c r="C100" s="268"/>
      <c r="D100" s="49">
        <f t="shared" ref="D100:I100" si="2">0.15*D118</f>
        <v>29608.559999999998</v>
      </c>
      <c r="E100" s="49">
        <f t="shared" si="2"/>
        <v>29834.387999999995</v>
      </c>
      <c r="F100" s="49">
        <f t="shared" si="2"/>
        <v>30580.247699999989</v>
      </c>
      <c r="G100" s="49">
        <f t="shared" si="2"/>
        <v>31344.75389249999</v>
      </c>
      <c r="H100" s="49">
        <f t="shared" si="2"/>
        <v>32128.37273981249</v>
      </c>
      <c r="I100" s="49">
        <f t="shared" si="2"/>
        <v>32931.582058307795</v>
      </c>
      <c r="J100" s="107">
        <f>SUM(D100:I100)</f>
        <v>186427.90439062027</v>
      </c>
    </row>
    <row r="101" spans="1:24" x14ac:dyDescent="0.25">
      <c r="A101" s="2"/>
      <c r="B101" s="259" t="s">
        <v>43</v>
      </c>
      <c r="C101" s="260"/>
      <c r="D101" s="53">
        <f t="shared" ref="D101:I101" si="3">SUM(D98:D100)</f>
        <v>29608.559999999998</v>
      </c>
      <c r="E101" s="53">
        <f t="shared" si="3"/>
        <v>29834.387999999995</v>
      </c>
      <c r="F101" s="53">
        <f t="shared" si="3"/>
        <v>30580.247699999989</v>
      </c>
      <c r="G101" s="53">
        <f t="shared" si="3"/>
        <v>31344.75389249999</v>
      </c>
      <c r="H101" s="53">
        <f t="shared" si="3"/>
        <v>32128.37273981249</v>
      </c>
      <c r="I101" s="53">
        <f t="shared" si="3"/>
        <v>32931.582058307795</v>
      </c>
      <c r="J101" s="107">
        <f>SUM(D101:I101)</f>
        <v>186427.90439062027</v>
      </c>
    </row>
    <row r="102" spans="1:24" s="4" customFormat="1" ht="15.75" thickBot="1" x14ac:dyDescent="0.3">
      <c r="A102" s="5"/>
      <c r="B102" s="321" t="s">
        <v>42</v>
      </c>
      <c r="C102" s="322"/>
      <c r="D102" s="66">
        <f t="shared" ref="D102:J102" si="4">SUM(D92:D96)+D101</f>
        <v>197390.4</v>
      </c>
      <c r="E102" s="66">
        <f t="shared" si="4"/>
        <v>198895.91999999998</v>
      </c>
      <c r="F102" s="66">
        <f t="shared" si="4"/>
        <v>203868.31799999994</v>
      </c>
      <c r="G102" s="66">
        <f t="shared" si="4"/>
        <v>208965.02594999995</v>
      </c>
      <c r="H102" s="66">
        <f t="shared" si="4"/>
        <v>214189.15159874992</v>
      </c>
      <c r="I102" s="66">
        <f t="shared" si="4"/>
        <v>219543.88038871865</v>
      </c>
      <c r="J102" s="109">
        <f t="shared" si="4"/>
        <v>1242852.6959374684</v>
      </c>
    </row>
    <row r="103" spans="1:24" ht="15.75" hidden="1" thickTop="1" x14ac:dyDescent="0.25">
      <c r="A103" s="2"/>
      <c r="B103" s="110"/>
      <c r="C103" s="6"/>
      <c r="D103" s="6"/>
      <c r="E103" s="6"/>
      <c r="F103" s="6"/>
      <c r="G103" s="6"/>
      <c r="H103" s="6"/>
      <c r="I103" s="6"/>
      <c r="J103" s="79"/>
    </row>
    <row r="104" spans="1:24" ht="23.25" customHeight="1" thickTop="1" x14ac:dyDescent="0.25">
      <c r="A104" s="8" t="s">
        <v>36</v>
      </c>
      <c r="B104" s="273" t="s">
        <v>41</v>
      </c>
      <c r="C104" s="274"/>
      <c r="D104" s="274"/>
      <c r="E104" s="274"/>
      <c r="F104" s="274"/>
      <c r="G104" s="274"/>
      <c r="H104" s="274"/>
      <c r="I104" s="274"/>
      <c r="J104" s="275"/>
      <c r="W104" s="46" t="s">
        <v>40</v>
      </c>
      <c r="X104" s="46" t="b">
        <v>1</v>
      </c>
    </row>
    <row r="105" spans="1:24" ht="15" customHeight="1" x14ac:dyDescent="0.25">
      <c r="A105" s="2"/>
      <c r="B105" s="256" t="s">
        <v>39</v>
      </c>
      <c r="C105" s="257"/>
      <c r="D105" s="257"/>
      <c r="E105" s="257"/>
      <c r="F105" s="257"/>
      <c r="G105" s="257"/>
      <c r="H105" s="276">
        <v>159407</v>
      </c>
      <c r="I105" s="277"/>
      <c r="J105" s="97"/>
      <c r="W105" s="46" t="s">
        <v>38</v>
      </c>
      <c r="X105" s="46" t="b">
        <v>0</v>
      </c>
    </row>
    <row r="106" spans="1:24" ht="15" hidden="1" customHeight="1" x14ac:dyDescent="0.25">
      <c r="A106" s="2"/>
      <c r="B106" s="256" t="s">
        <v>37</v>
      </c>
      <c r="C106" s="257"/>
      <c r="D106" s="257"/>
      <c r="E106" s="257"/>
      <c r="F106" s="257"/>
      <c r="G106" s="257"/>
      <c r="H106" s="17"/>
      <c r="I106" s="17"/>
      <c r="J106" s="97"/>
      <c r="W106" s="46"/>
      <c r="X106" s="46"/>
    </row>
    <row r="107" spans="1:24" hidden="1" x14ac:dyDescent="0.25">
      <c r="A107" s="2"/>
      <c r="B107" s="83"/>
      <c r="C107" s="6"/>
      <c r="D107" s="6"/>
      <c r="E107" s="6"/>
      <c r="F107" s="6"/>
      <c r="G107" s="6"/>
      <c r="H107" s="6"/>
      <c r="I107" s="6"/>
      <c r="J107" s="79"/>
    </row>
    <row r="108" spans="1:24" s="4" customFormat="1" ht="15" hidden="1" customHeight="1" outlineLevel="1" x14ac:dyDescent="0.25">
      <c r="A108" s="5" t="s">
        <v>36</v>
      </c>
      <c r="B108" s="273" t="s">
        <v>35</v>
      </c>
      <c r="C108" s="274"/>
      <c r="D108" s="274"/>
      <c r="E108" s="274"/>
      <c r="F108" s="274"/>
      <c r="G108" s="274"/>
      <c r="H108" s="274"/>
      <c r="I108" s="274"/>
      <c r="J108" s="275"/>
    </row>
    <row r="109" spans="1:24" ht="30.75" hidden="1" customHeight="1" outlineLevel="1" x14ac:dyDescent="0.25">
      <c r="A109" s="2"/>
      <c r="B109" s="256" t="s">
        <v>34</v>
      </c>
      <c r="C109" s="257"/>
      <c r="D109" s="257"/>
      <c r="E109" s="257"/>
      <c r="F109" s="257"/>
      <c r="G109" s="257"/>
      <c r="H109" s="257"/>
      <c r="I109" s="257"/>
      <c r="J109" s="258"/>
    </row>
    <row r="110" spans="1:24" hidden="1" outlineLevel="1" x14ac:dyDescent="0.25">
      <c r="A110" s="2"/>
      <c r="B110" s="104" t="s">
        <v>18</v>
      </c>
      <c r="C110" s="34"/>
      <c r="D110" s="34"/>
      <c r="E110" s="34"/>
      <c r="F110" s="34"/>
      <c r="G110" s="34"/>
      <c r="H110" s="34"/>
      <c r="I110" s="34"/>
      <c r="J110" s="105"/>
    </row>
    <row r="111" spans="1:24" outlineLevel="1" x14ac:dyDescent="0.25">
      <c r="A111" s="2"/>
      <c r="B111" s="339" t="s">
        <v>33</v>
      </c>
      <c r="C111" s="340"/>
      <c r="D111" s="180" t="s">
        <v>16</v>
      </c>
      <c r="E111" s="181" t="s">
        <v>15</v>
      </c>
      <c r="F111" s="181" t="s">
        <v>14</v>
      </c>
      <c r="G111" s="181" t="s">
        <v>13</v>
      </c>
      <c r="H111" s="181" t="s">
        <v>12</v>
      </c>
      <c r="I111" s="181" t="s">
        <v>11</v>
      </c>
      <c r="J111" s="183" t="s">
        <v>10</v>
      </c>
    </row>
    <row r="112" spans="1:24" ht="15.75" outlineLevel="1" thickBot="1" x14ac:dyDescent="0.3">
      <c r="A112" s="2"/>
      <c r="B112" s="319" t="s">
        <v>32</v>
      </c>
      <c r="C112" s="320"/>
      <c r="D112" s="177"/>
      <c r="E112" s="178">
        <v>2.5000000000000001E-2</v>
      </c>
      <c r="F112" s="178">
        <v>2.5000000000000001E-2</v>
      </c>
      <c r="G112" s="178">
        <f>$F112</f>
        <v>2.5000000000000001E-2</v>
      </c>
      <c r="H112" s="178">
        <f>$F112</f>
        <v>2.5000000000000001E-2</v>
      </c>
      <c r="I112" s="178">
        <f>$F112</f>
        <v>2.5000000000000001E-2</v>
      </c>
      <c r="J112" s="179"/>
    </row>
    <row r="113" spans="1:10" outlineLevel="1" x14ac:dyDescent="0.25">
      <c r="A113" s="2"/>
      <c r="B113" s="280" t="s">
        <v>31</v>
      </c>
      <c r="C113" s="281"/>
      <c r="D113" s="170"/>
      <c r="E113" s="44"/>
      <c r="F113" s="44"/>
      <c r="G113" s="44"/>
      <c r="H113" s="44"/>
      <c r="I113" s="44"/>
      <c r="J113" s="112">
        <f>SUM(D113:I113)</f>
        <v>0</v>
      </c>
    </row>
    <row r="114" spans="1:10" ht="15.95" customHeight="1" outlineLevel="1" x14ac:dyDescent="0.25">
      <c r="A114" s="2"/>
      <c r="B114" s="282" t="s">
        <v>30</v>
      </c>
      <c r="C114" s="283"/>
      <c r="D114" s="170"/>
      <c r="E114" s="44"/>
      <c r="F114" s="44"/>
      <c r="G114" s="44"/>
      <c r="H114" s="44"/>
      <c r="I114" s="44"/>
      <c r="J114" s="112">
        <f>SUM(D114:I114)</f>
        <v>0</v>
      </c>
    </row>
    <row r="115" spans="1:10" outlineLevel="1" x14ac:dyDescent="0.25">
      <c r="A115" s="2"/>
      <c r="B115" s="280" t="s">
        <v>29</v>
      </c>
      <c r="C115" s="281"/>
      <c r="D115" s="171"/>
      <c r="E115" s="42"/>
      <c r="F115" s="41"/>
      <c r="G115" s="41"/>
      <c r="H115" s="41"/>
      <c r="I115" s="41"/>
      <c r="J115" s="113"/>
    </row>
    <row r="116" spans="1:10" outlineLevel="1" x14ac:dyDescent="0.25">
      <c r="A116" s="2"/>
      <c r="B116" s="280" t="s">
        <v>28</v>
      </c>
      <c r="C116" s="281"/>
      <c r="D116" s="172">
        <v>2006</v>
      </c>
      <c r="E116" s="40">
        <v>1972</v>
      </c>
      <c r="F116" s="39">
        <f>E116</f>
        <v>1972</v>
      </c>
      <c r="G116" s="39">
        <f>F116</f>
        <v>1972</v>
      </c>
      <c r="H116" s="39">
        <f>G116</f>
        <v>1972</v>
      </c>
      <c r="I116" s="39">
        <f>H116</f>
        <v>1972</v>
      </c>
      <c r="J116" s="114"/>
    </row>
    <row r="117" spans="1:10" outlineLevel="1" x14ac:dyDescent="0.25">
      <c r="A117" s="2"/>
      <c r="B117" s="280" t="s">
        <v>27</v>
      </c>
      <c r="C117" s="281"/>
      <c r="D117" s="170">
        <v>98.399999999999991</v>
      </c>
      <c r="E117" s="44">
        <v>100.85999999999999</v>
      </c>
      <c r="F117" s="43">
        <v>103.38149999999997</v>
      </c>
      <c r="G117" s="43">
        <v>105.96603749999997</v>
      </c>
      <c r="H117" s="43">
        <v>108.61518843749997</v>
      </c>
      <c r="I117" s="43">
        <v>111.33056814843745</v>
      </c>
      <c r="J117" s="112"/>
    </row>
    <row r="118" spans="1:10" outlineLevel="1" x14ac:dyDescent="0.25">
      <c r="A118" s="2"/>
      <c r="B118" s="280" t="s">
        <v>26</v>
      </c>
      <c r="C118" s="281"/>
      <c r="D118" s="173">
        <f t="shared" ref="D118:I118" si="5">D116*D117</f>
        <v>197390.4</v>
      </c>
      <c r="E118" s="53">
        <f t="shared" si="5"/>
        <v>198895.91999999998</v>
      </c>
      <c r="F118" s="53">
        <f t="shared" si="5"/>
        <v>203868.31799999994</v>
      </c>
      <c r="G118" s="53">
        <f t="shared" si="5"/>
        <v>208965.02594999995</v>
      </c>
      <c r="H118" s="53">
        <f t="shared" si="5"/>
        <v>214189.15159874994</v>
      </c>
      <c r="I118" s="53">
        <f t="shared" si="5"/>
        <v>219543.88038871865</v>
      </c>
      <c r="J118" s="107">
        <f>SUM(D118:I118)</f>
        <v>1242852.6959374684</v>
      </c>
    </row>
    <row r="119" spans="1:10" outlineLevel="1" x14ac:dyDescent="0.25">
      <c r="A119" s="2"/>
      <c r="B119" s="280" t="s">
        <v>25</v>
      </c>
      <c r="C119" s="281"/>
      <c r="D119" s="174"/>
      <c r="E119" s="73"/>
      <c r="F119" s="53">
        <f t="shared" ref="F119:G122" si="6">E119*(1+$G$112)</f>
        <v>0</v>
      </c>
      <c r="G119" s="53">
        <f t="shared" si="6"/>
        <v>0</v>
      </c>
      <c r="H119" s="53">
        <f>G119*(1+$H$112)</f>
        <v>0</v>
      </c>
      <c r="I119" s="53">
        <f>H119*(1+$I$112)</f>
        <v>0</v>
      </c>
      <c r="J119" s="107"/>
    </row>
    <row r="120" spans="1:10" outlineLevel="1" x14ac:dyDescent="0.25">
      <c r="A120" s="2"/>
      <c r="B120" s="280" t="s">
        <v>24</v>
      </c>
      <c r="C120" s="281"/>
      <c r="D120" s="174"/>
      <c r="E120" s="73"/>
      <c r="F120" s="53">
        <f t="shared" si="6"/>
        <v>0</v>
      </c>
      <c r="G120" s="53">
        <f t="shared" si="6"/>
        <v>0</v>
      </c>
      <c r="H120" s="53">
        <f>G120*(1+$H$112)</f>
        <v>0</v>
      </c>
      <c r="I120" s="53">
        <f>H120*(1+$I$112)</f>
        <v>0</v>
      </c>
      <c r="J120" s="107"/>
    </row>
    <row r="121" spans="1:10" outlineLevel="1" x14ac:dyDescent="0.25">
      <c r="A121" s="2"/>
      <c r="B121" s="267" t="s">
        <v>23</v>
      </c>
      <c r="C121" s="268"/>
      <c r="D121" s="174"/>
      <c r="E121" s="73"/>
      <c r="F121" s="53">
        <f t="shared" si="6"/>
        <v>0</v>
      </c>
      <c r="G121" s="53">
        <f t="shared" si="6"/>
        <v>0</v>
      </c>
      <c r="H121" s="53">
        <f>G121*(1+$H$112)</f>
        <v>0</v>
      </c>
      <c r="I121" s="53">
        <f>H121*(1+$I$112)</f>
        <v>0</v>
      </c>
      <c r="J121" s="107"/>
    </row>
    <row r="122" spans="1:10" hidden="1" outlineLevel="1" x14ac:dyDescent="0.25">
      <c r="A122" s="2"/>
      <c r="B122" s="267" t="s">
        <v>23</v>
      </c>
      <c r="C122" s="268"/>
      <c r="D122" s="174"/>
      <c r="E122" s="73"/>
      <c r="F122" s="53">
        <f t="shared" si="6"/>
        <v>0</v>
      </c>
      <c r="G122" s="53">
        <f t="shared" si="6"/>
        <v>0</v>
      </c>
      <c r="H122" s="53">
        <f>G122*(1+$H$112)</f>
        <v>0</v>
      </c>
      <c r="I122" s="53">
        <f>H122*(1+$I$112)</f>
        <v>0</v>
      </c>
      <c r="J122" s="107"/>
    </row>
    <row r="123" spans="1:10" outlineLevel="1" x14ac:dyDescent="0.25">
      <c r="A123" s="2"/>
      <c r="B123" s="280" t="s">
        <v>22</v>
      </c>
      <c r="C123" s="281"/>
      <c r="D123" s="173">
        <f t="shared" ref="D123:I123" si="7">SUM(D118:D122)</f>
        <v>197390.4</v>
      </c>
      <c r="E123" s="53">
        <f t="shared" si="7"/>
        <v>198895.91999999998</v>
      </c>
      <c r="F123" s="53">
        <f t="shared" si="7"/>
        <v>203868.31799999994</v>
      </c>
      <c r="G123" s="53">
        <f t="shared" si="7"/>
        <v>208965.02594999995</v>
      </c>
      <c r="H123" s="53">
        <f t="shared" si="7"/>
        <v>214189.15159874994</v>
      </c>
      <c r="I123" s="53">
        <f t="shared" si="7"/>
        <v>219543.88038871865</v>
      </c>
      <c r="J123" s="107">
        <f>SUM(D123:I123)</f>
        <v>1242852.6959374684</v>
      </c>
    </row>
    <row r="124" spans="1:10" ht="15" customHeight="1" outlineLevel="1" x14ac:dyDescent="0.25">
      <c r="A124" s="2"/>
      <c r="B124" s="267" t="s">
        <v>4</v>
      </c>
      <c r="C124" s="268"/>
      <c r="D124" s="174"/>
      <c r="E124" s="73"/>
      <c r="F124" s="53">
        <f t="shared" ref="F124:G126" si="8">E124*(1+$G$112)</f>
        <v>0</v>
      </c>
      <c r="G124" s="53">
        <f t="shared" si="8"/>
        <v>0</v>
      </c>
      <c r="H124" s="53">
        <f>G124*(1+$H$112)</f>
        <v>0</v>
      </c>
      <c r="I124" s="53">
        <f>H124*(1+$I$112)</f>
        <v>0</v>
      </c>
      <c r="J124" s="107">
        <f>SUM(D124:I124)</f>
        <v>0</v>
      </c>
    </row>
    <row r="125" spans="1:10" ht="15" hidden="1" customHeight="1" outlineLevel="1" x14ac:dyDescent="0.25">
      <c r="A125" s="2"/>
      <c r="B125" s="267" t="s">
        <v>4</v>
      </c>
      <c r="C125" s="268"/>
      <c r="D125" s="174"/>
      <c r="E125" s="73"/>
      <c r="F125" s="53">
        <f t="shared" si="8"/>
        <v>0</v>
      </c>
      <c r="G125" s="53">
        <f t="shared" si="8"/>
        <v>0</v>
      </c>
      <c r="H125" s="53">
        <f>G125*(1+$H$112)</f>
        <v>0</v>
      </c>
      <c r="I125" s="53">
        <f>H125*(1+$I$112)</f>
        <v>0</v>
      </c>
      <c r="J125" s="107">
        <f>SUM(D125:I125)</f>
        <v>0</v>
      </c>
    </row>
    <row r="126" spans="1:10" ht="15" hidden="1" customHeight="1" outlineLevel="1" x14ac:dyDescent="0.25">
      <c r="A126" s="2"/>
      <c r="B126" s="288" t="s">
        <v>4</v>
      </c>
      <c r="C126" s="289"/>
      <c r="D126" s="175"/>
      <c r="E126" s="74"/>
      <c r="F126" s="48">
        <f t="shared" si="8"/>
        <v>0</v>
      </c>
      <c r="G126" s="48">
        <f t="shared" si="8"/>
        <v>0</v>
      </c>
      <c r="H126" s="48">
        <f>G126*(1+$H$112)</f>
        <v>0</v>
      </c>
      <c r="I126" s="48">
        <f>H126*(1+$I$112)</f>
        <v>0</v>
      </c>
      <c r="J126" s="115">
        <f>SUM(D126:I126)</f>
        <v>0</v>
      </c>
    </row>
    <row r="127" spans="1:10" s="4" customFormat="1" outlineLevel="1" x14ac:dyDescent="0.25">
      <c r="A127" s="5"/>
      <c r="B127" s="271" t="s">
        <v>21</v>
      </c>
      <c r="C127" s="272"/>
      <c r="D127" s="176">
        <f t="shared" ref="D127:J127" si="9">D113+D114+D123+D124+D126+D125</f>
        <v>197390.4</v>
      </c>
      <c r="E127" s="75">
        <f t="shared" si="9"/>
        <v>198895.91999999998</v>
      </c>
      <c r="F127" s="75">
        <f t="shared" si="9"/>
        <v>203868.31799999994</v>
      </c>
      <c r="G127" s="75">
        <f t="shared" si="9"/>
        <v>208965.02594999995</v>
      </c>
      <c r="H127" s="75">
        <f t="shared" si="9"/>
        <v>214189.15159874994</v>
      </c>
      <c r="I127" s="75">
        <f t="shared" si="9"/>
        <v>219543.88038871865</v>
      </c>
      <c r="J127" s="116">
        <f t="shared" si="9"/>
        <v>1242852.6959374684</v>
      </c>
    </row>
    <row r="128" spans="1:10" hidden="1" outlineLevel="1" x14ac:dyDescent="0.25">
      <c r="A128" s="2"/>
      <c r="B128" s="110"/>
      <c r="C128" s="6"/>
      <c r="D128" s="6"/>
      <c r="E128" s="6"/>
      <c r="F128" s="6"/>
      <c r="G128" s="6"/>
      <c r="H128" s="6"/>
      <c r="I128" s="6"/>
      <c r="J128" s="79"/>
    </row>
    <row r="129" spans="1:10" hidden="1" x14ac:dyDescent="0.25">
      <c r="A129" s="2"/>
      <c r="B129" s="110"/>
      <c r="C129" s="6"/>
      <c r="D129" s="6"/>
      <c r="E129" s="6"/>
      <c r="F129" s="6"/>
      <c r="G129" s="6"/>
      <c r="H129" s="6"/>
      <c r="I129" s="6"/>
      <c r="J129" s="79"/>
    </row>
    <row r="130" spans="1:10" s="4" customFormat="1" ht="15" hidden="1" customHeight="1" outlineLevel="1" x14ac:dyDescent="0.25">
      <c r="A130" s="5" t="s">
        <v>20</v>
      </c>
      <c r="B130" s="273" t="s">
        <v>19</v>
      </c>
      <c r="C130" s="274"/>
      <c r="D130" s="274"/>
      <c r="E130" s="274"/>
      <c r="F130" s="274"/>
      <c r="G130" s="274"/>
      <c r="H130" s="274"/>
      <c r="I130" s="274"/>
      <c r="J130" s="275"/>
    </row>
    <row r="131" spans="1:10" hidden="1" outlineLevel="1" x14ac:dyDescent="0.25">
      <c r="A131" s="2"/>
      <c r="B131" s="104" t="s">
        <v>18</v>
      </c>
      <c r="C131" s="34"/>
      <c r="D131" s="34"/>
      <c r="E131" s="34"/>
      <c r="F131" s="34"/>
      <c r="G131" s="34"/>
      <c r="H131" s="34"/>
      <c r="I131" s="34"/>
      <c r="J131" s="105"/>
    </row>
    <row r="132" spans="1:10" hidden="1" outlineLevel="1" x14ac:dyDescent="0.25">
      <c r="A132" s="2"/>
      <c r="B132" s="278" t="s">
        <v>17</v>
      </c>
      <c r="C132" s="279"/>
      <c r="D132" s="33" t="s">
        <v>16</v>
      </c>
      <c r="E132" s="32" t="s">
        <v>15</v>
      </c>
      <c r="F132" s="32" t="s">
        <v>14</v>
      </c>
      <c r="G132" s="32" t="s">
        <v>13</v>
      </c>
      <c r="H132" s="32" t="s">
        <v>12</v>
      </c>
      <c r="I132" s="32" t="s">
        <v>11</v>
      </c>
      <c r="J132" s="117" t="s">
        <v>10</v>
      </c>
    </row>
    <row r="133" spans="1:10" hidden="1" outlineLevel="1" x14ac:dyDescent="0.25">
      <c r="A133" s="2"/>
      <c r="B133" s="284" t="s">
        <v>9</v>
      </c>
      <c r="C133" s="285"/>
      <c r="D133" s="30"/>
      <c r="E133" s="30"/>
      <c r="F133" s="30"/>
      <c r="G133" s="30"/>
      <c r="H133" s="30"/>
      <c r="I133" s="30"/>
      <c r="J133" s="118">
        <f t="shared" ref="J133:J138" si="10">SUM(D133:I133)</f>
        <v>0</v>
      </c>
    </row>
    <row r="134" spans="1:10" hidden="1" outlineLevel="1" x14ac:dyDescent="0.25">
      <c r="A134" s="2"/>
      <c r="B134" s="284" t="s">
        <v>8</v>
      </c>
      <c r="C134" s="285"/>
      <c r="D134" s="30"/>
      <c r="E134" s="30"/>
      <c r="F134" s="30"/>
      <c r="G134" s="30"/>
      <c r="H134" s="30"/>
      <c r="I134" s="30"/>
      <c r="J134" s="118">
        <f t="shared" si="10"/>
        <v>0</v>
      </c>
    </row>
    <row r="135" spans="1:10" hidden="1" outlineLevel="1" x14ac:dyDescent="0.25">
      <c r="A135" s="2"/>
      <c r="B135" s="284" t="s">
        <v>7</v>
      </c>
      <c r="C135" s="285"/>
      <c r="D135" s="30"/>
      <c r="E135" s="30"/>
      <c r="F135" s="30"/>
      <c r="G135" s="30"/>
      <c r="H135" s="30"/>
      <c r="I135" s="30"/>
      <c r="J135" s="118">
        <f t="shared" si="10"/>
        <v>0</v>
      </c>
    </row>
    <row r="136" spans="1:10" hidden="1" outlineLevel="1" x14ac:dyDescent="0.25">
      <c r="A136" s="2"/>
      <c r="B136" s="284" t="s">
        <v>6</v>
      </c>
      <c r="C136" s="285"/>
      <c r="D136" s="30"/>
      <c r="E136" s="30"/>
      <c r="F136" s="30"/>
      <c r="G136" s="30"/>
      <c r="H136" s="30"/>
      <c r="I136" s="30"/>
      <c r="J136" s="118">
        <f t="shared" si="10"/>
        <v>0</v>
      </c>
    </row>
    <row r="137" spans="1:10" hidden="1" outlineLevel="1" x14ac:dyDescent="0.25">
      <c r="A137" s="2"/>
      <c r="B137" s="284" t="s">
        <v>5</v>
      </c>
      <c r="C137" s="285"/>
      <c r="D137" s="30"/>
      <c r="E137" s="30"/>
      <c r="F137" s="30"/>
      <c r="G137" s="30"/>
      <c r="H137" s="30"/>
      <c r="I137" s="30"/>
      <c r="J137" s="118">
        <f t="shared" si="10"/>
        <v>0</v>
      </c>
    </row>
    <row r="138" spans="1:10" hidden="1" outlineLevel="1" x14ac:dyDescent="0.25">
      <c r="A138" s="2"/>
      <c r="B138" s="267" t="s">
        <v>4</v>
      </c>
      <c r="C138" s="268"/>
      <c r="D138" s="30"/>
      <c r="E138" s="30"/>
      <c r="F138" s="30"/>
      <c r="G138" s="30"/>
      <c r="H138" s="30"/>
      <c r="I138" s="30"/>
      <c r="J138" s="118">
        <f t="shared" si="10"/>
        <v>0</v>
      </c>
    </row>
    <row r="139" spans="1:10" s="4" customFormat="1" ht="15.75" hidden="1" outlineLevel="1" thickBot="1" x14ac:dyDescent="0.3">
      <c r="A139" s="5"/>
      <c r="B139" s="286" t="s">
        <v>3</v>
      </c>
      <c r="C139" s="287"/>
      <c r="D139" s="29">
        <f t="shared" ref="D139:J139" si="11">SUM(D133:D138)</f>
        <v>0</v>
      </c>
      <c r="E139" s="29">
        <f t="shared" si="11"/>
        <v>0</v>
      </c>
      <c r="F139" s="29">
        <f t="shared" si="11"/>
        <v>0</v>
      </c>
      <c r="G139" s="29">
        <f t="shared" si="11"/>
        <v>0</v>
      </c>
      <c r="H139" s="29">
        <f t="shared" si="11"/>
        <v>0</v>
      </c>
      <c r="I139" s="29">
        <f t="shared" si="11"/>
        <v>0</v>
      </c>
      <c r="J139" s="119">
        <f t="shared" si="11"/>
        <v>0</v>
      </c>
    </row>
    <row r="140" spans="1:10" hidden="1" outlineLevel="1" x14ac:dyDescent="0.25">
      <c r="A140" s="2"/>
      <c r="B140" s="110"/>
      <c r="C140" s="6"/>
      <c r="D140" s="6"/>
      <c r="E140" s="6"/>
      <c r="F140" s="6"/>
      <c r="G140" s="6"/>
      <c r="H140" s="6"/>
      <c r="I140" s="6"/>
      <c r="J140" s="79"/>
    </row>
    <row r="141" spans="1:10" hidden="1" collapsed="1" x14ac:dyDescent="0.25">
      <c r="A141" s="2"/>
      <c r="B141" s="110"/>
      <c r="C141" s="6"/>
      <c r="D141" s="6"/>
      <c r="E141" s="6"/>
      <c r="F141" s="6"/>
      <c r="G141" s="6"/>
      <c r="H141" s="6"/>
      <c r="I141" s="6"/>
      <c r="J141" s="79"/>
    </row>
    <row r="142" spans="1:10" hidden="1" x14ac:dyDescent="0.25">
      <c r="A142" s="2"/>
      <c r="B142" s="120" t="s">
        <v>2</v>
      </c>
      <c r="C142" s="6"/>
      <c r="D142" s="6"/>
      <c r="E142" s="6"/>
      <c r="F142" s="6"/>
      <c r="G142" s="6"/>
      <c r="H142" s="6"/>
      <c r="I142" s="6"/>
      <c r="J142" s="79"/>
    </row>
    <row r="143" spans="1:10" hidden="1" x14ac:dyDescent="0.25">
      <c r="A143" s="2"/>
      <c r="B143" s="83"/>
      <c r="C143" s="6"/>
      <c r="D143" s="6"/>
      <c r="E143" s="6"/>
      <c r="F143" s="6"/>
      <c r="G143" s="6"/>
      <c r="H143" s="6"/>
      <c r="I143" s="6"/>
      <c r="J143" s="79"/>
    </row>
    <row r="144" spans="1:10" s="4" customFormat="1" x14ac:dyDescent="0.25">
      <c r="A144" s="5" t="s">
        <v>1</v>
      </c>
      <c r="B144" s="121" t="s">
        <v>0</v>
      </c>
      <c r="C144" s="28"/>
      <c r="D144" s="28"/>
      <c r="E144" s="28"/>
      <c r="F144" s="28"/>
      <c r="G144" s="28"/>
      <c r="H144" s="28"/>
      <c r="I144" s="28"/>
      <c r="J144" s="122"/>
    </row>
    <row r="145" spans="1:10" s="26" customFormat="1" ht="16.5" customHeight="1" x14ac:dyDescent="0.25">
      <c r="A145" s="27"/>
      <c r="B145" s="123" t="s">
        <v>271</v>
      </c>
      <c r="C145" s="24" t="s">
        <v>285</v>
      </c>
      <c r="D145" s="25">
        <v>253</v>
      </c>
      <c r="E145" s="25">
        <v>253</v>
      </c>
      <c r="F145" s="24"/>
      <c r="G145" s="24"/>
      <c r="H145" s="24"/>
      <c r="I145" s="24"/>
      <c r="J145" s="124"/>
    </row>
    <row r="146" spans="1:10" ht="16.5" customHeight="1" x14ac:dyDescent="0.25">
      <c r="A146" s="2"/>
      <c r="B146" s="123"/>
      <c r="C146" s="24" t="s">
        <v>274</v>
      </c>
      <c r="D146" s="25">
        <v>53</v>
      </c>
      <c r="E146" s="25">
        <v>53</v>
      </c>
      <c r="F146" s="6"/>
      <c r="G146" s="6"/>
      <c r="H146" s="6"/>
      <c r="I146" s="6"/>
      <c r="J146" s="125"/>
    </row>
    <row r="147" spans="1:10" ht="16.5" customHeight="1" x14ac:dyDescent="0.25">
      <c r="A147" s="2"/>
      <c r="B147" s="123"/>
      <c r="C147" s="24" t="s">
        <v>286</v>
      </c>
      <c r="D147" s="23">
        <v>59</v>
      </c>
      <c r="E147" s="23">
        <v>59</v>
      </c>
      <c r="F147" s="6"/>
      <c r="G147" s="6"/>
      <c r="H147" s="6"/>
      <c r="I147" s="6"/>
      <c r="J147" s="125"/>
    </row>
    <row r="148" spans="1:10" ht="16.5" customHeight="1" thickBot="1" x14ac:dyDescent="0.3">
      <c r="A148" s="2"/>
      <c r="B148" s="126"/>
      <c r="C148" s="127" t="s">
        <v>10</v>
      </c>
      <c r="D148" s="128">
        <f>SUM(D145:D147)</f>
        <v>365</v>
      </c>
      <c r="E148" s="128">
        <f>SUM(E145:E147)</f>
        <v>365</v>
      </c>
      <c r="F148" s="129"/>
      <c r="G148" s="127"/>
      <c r="H148" s="127"/>
      <c r="I148" s="127"/>
      <c r="J148" s="130"/>
    </row>
    <row r="149" spans="1:10" x14ac:dyDescent="0.25">
      <c r="A149" s="2"/>
      <c r="B149" s="2"/>
      <c r="C149" s="2"/>
      <c r="D149" s="2"/>
      <c r="E149" s="2"/>
      <c r="F149" s="2"/>
      <c r="G149" s="2"/>
      <c r="H149" s="2"/>
      <c r="I149" s="2"/>
      <c r="J149" s="2"/>
    </row>
    <row r="150" spans="1:10" x14ac:dyDescent="0.25">
      <c r="A150" s="3"/>
      <c r="B150" s="2"/>
      <c r="C150" s="2"/>
      <c r="D150" s="2"/>
      <c r="E150" s="2"/>
      <c r="F150" s="2"/>
      <c r="G150" s="2"/>
      <c r="H150" s="2"/>
      <c r="I150" s="2"/>
      <c r="J150" s="2"/>
    </row>
    <row r="151" spans="1:10" x14ac:dyDescent="0.25">
      <c r="B151" s="2"/>
      <c r="C151" s="2"/>
      <c r="D151" s="2"/>
      <c r="E151" s="2"/>
      <c r="F151" s="2"/>
      <c r="G151" s="2"/>
      <c r="H151" s="2"/>
      <c r="I151" s="2"/>
      <c r="J151" s="2"/>
    </row>
    <row r="152" spans="1:10" x14ac:dyDescent="0.25">
      <c r="B152" s="2"/>
      <c r="C152" s="2"/>
      <c r="D152" s="2"/>
      <c r="E152" s="2"/>
      <c r="F152" s="2"/>
      <c r="G152" s="2"/>
      <c r="H152" s="2"/>
      <c r="I152" s="2"/>
      <c r="J152" s="2"/>
    </row>
    <row r="153" spans="1:10" x14ac:dyDescent="0.25">
      <c r="B153" s="2"/>
      <c r="C153" s="2"/>
      <c r="D153" s="2"/>
      <c r="E153" s="2"/>
      <c r="F153" s="2"/>
      <c r="G153" s="2"/>
      <c r="H153" s="2"/>
      <c r="I153" s="2"/>
      <c r="J153" s="2"/>
    </row>
    <row r="154" spans="1:10" x14ac:dyDescent="0.25">
      <c r="B154" s="22"/>
      <c r="C154" s="22"/>
      <c r="D154" s="22"/>
      <c r="E154" s="22"/>
      <c r="F154" s="22"/>
      <c r="G154" s="22"/>
      <c r="H154" s="22"/>
      <c r="I154" s="22"/>
      <c r="J154" s="22"/>
    </row>
    <row r="155" spans="1:10" x14ac:dyDescent="0.25">
      <c r="B155" s="22"/>
      <c r="C155" s="22"/>
      <c r="D155" s="22"/>
      <c r="E155" s="22"/>
      <c r="F155" s="22"/>
      <c r="G155" s="22"/>
      <c r="H155" s="22"/>
      <c r="I155" s="22"/>
      <c r="J155" s="22"/>
    </row>
    <row r="156" spans="1:10" x14ac:dyDescent="0.25">
      <c r="B156" s="22"/>
      <c r="C156" s="22"/>
      <c r="D156" s="22"/>
      <c r="E156" s="22"/>
      <c r="F156" s="22"/>
      <c r="G156" s="22"/>
      <c r="H156" s="22"/>
      <c r="I156" s="22"/>
      <c r="J156" s="22"/>
    </row>
    <row r="157" spans="1:10" x14ac:dyDescent="0.25">
      <c r="B157" s="22"/>
      <c r="C157" s="22"/>
      <c r="D157" s="22"/>
      <c r="E157" s="22"/>
      <c r="F157" s="22"/>
      <c r="G157" s="22"/>
      <c r="H157" s="22"/>
      <c r="I157" s="22"/>
      <c r="J157" s="22"/>
    </row>
    <row r="158" spans="1:10" x14ac:dyDescent="0.25">
      <c r="B158" s="22"/>
      <c r="C158" s="22"/>
      <c r="D158" s="22"/>
      <c r="E158" s="22"/>
      <c r="F158" s="22"/>
      <c r="G158" s="22"/>
      <c r="H158" s="22"/>
      <c r="I158" s="22"/>
      <c r="J158" s="22"/>
    </row>
    <row r="159" spans="1:10" x14ac:dyDescent="0.25">
      <c r="B159" s="22"/>
      <c r="C159" s="22"/>
      <c r="D159" s="22"/>
      <c r="E159" s="22"/>
      <c r="F159" s="22"/>
      <c r="G159" s="22"/>
      <c r="H159" s="22"/>
      <c r="I159" s="22"/>
      <c r="J159" s="22"/>
    </row>
    <row r="160" spans="1:10" x14ac:dyDescent="0.25">
      <c r="B160" s="22"/>
      <c r="C160" s="22"/>
      <c r="D160" s="22"/>
      <c r="E160" s="22"/>
      <c r="F160" s="22"/>
      <c r="G160" s="22"/>
      <c r="H160" s="22"/>
      <c r="I160" s="22"/>
      <c r="J160" s="22"/>
    </row>
    <row r="161" spans="2:10" x14ac:dyDescent="0.25">
      <c r="B161" s="22"/>
      <c r="C161" s="22"/>
      <c r="D161" s="22"/>
      <c r="E161" s="22"/>
      <c r="F161" s="22"/>
      <c r="G161" s="22"/>
      <c r="H161" s="22"/>
      <c r="I161" s="22"/>
      <c r="J161" s="22"/>
    </row>
    <row r="162" spans="2:10" x14ac:dyDescent="0.25">
      <c r="B162" s="22"/>
      <c r="C162" s="22"/>
      <c r="D162" s="22"/>
      <c r="E162" s="22"/>
      <c r="F162" s="22"/>
      <c r="G162" s="22"/>
      <c r="H162" s="22"/>
      <c r="I162" s="22"/>
      <c r="J162" s="22"/>
    </row>
    <row r="163" spans="2:10" x14ac:dyDescent="0.25">
      <c r="B163" s="22"/>
      <c r="C163" s="22"/>
      <c r="D163" s="22"/>
      <c r="E163" s="22"/>
      <c r="F163" s="22"/>
      <c r="G163" s="22"/>
      <c r="H163" s="22"/>
      <c r="I163" s="22"/>
      <c r="J163" s="22"/>
    </row>
    <row r="164" spans="2:10" x14ac:dyDescent="0.25">
      <c r="B164" s="22"/>
      <c r="C164" s="22"/>
      <c r="D164" s="22"/>
      <c r="E164" s="22"/>
      <c r="F164" s="22"/>
      <c r="G164" s="22"/>
      <c r="H164" s="22"/>
      <c r="I164" s="22"/>
      <c r="J164" s="22"/>
    </row>
    <row r="165" spans="2:10" x14ac:dyDescent="0.25">
      <c r="B165" s="22"/>
      <c r="C165" s="22"/>
      <c r="D165" s="22"/>
      <c r="E165" s="22"/>
      <c r="F165" s="22"/>
      <c r="G165" s="22"/>
      <c r="H165" s="22"/>
      <c r="I165" s="22"/>
      <c r="J165" s="22"/>
    </row>
    <row r="166" spans="2:10" x14ac:dyDescent="0.25">
      <c r="B166" s="22"/>
      <c r="C166" s="22"/>
      <c r="D166" s="22"/>
      <c r="E166" s="22"/>
      <c r="F166" s="22"/>
      <c r="G166" s="22"/>
      <c r="H166" s="22"/>
      <c r="I166" s="22"/>
      <c r="J166" s="22"/>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9" name="Range7"/>
    <protectedRange sqref="D133:I138" name="Range5"/>
    <protectedRange sqref="D113:I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s>
  <mergeCells count="116">
    <mergeCell ref="B109:J109"/>
    <mergeCell ref="B92:C92"/>
    <mergeCell ref="B111:C111"/>
    <mergeCell ref="B63:J63"/>
    <mergeCell ref="B104:J104"/>
    <mergeCell ref="B105:G105"/>
    <mergeCell ref="H105:I105"/>
    <mergeCell ref="B139:C139"/>
    <mergeCell ref="B8:J8"/>
    <mergeCell ref="B98:C98"/>
    <mergeCell ref="B115:C115"/>
    <mergeCell ref="B116:C116"/>
    <mergeCell ref="B117:C117"/>
    <mergeCell ref="B118:C118"/>
    <mergeCell ref="B136:C136"/>
    <mergeCell ref="B137:C137"/>
    <mergeCell ref="B134:C134"/>
    <mergeCell ref="B120:C120"/>
    <mergeCell ref="B121:C121"/>
    <mergeCell ref="B122:C122"/>
    <mergeCell ref="B123:C123"/>
    <mergeCell ref="B124:C124"/>
    <mergeCell ref="B135:C135"/>
    <mergeCell ref="B133:C133"/>
    <mergeCell ref="B138:C138"/>
    <mergeCell ref="I13:J13"/>
    <mergeCell ref="B44:J44"/>
    <mergeCell ref="B45:J45"/>
    <mergeCell ref="B37:J37"/>
    <mergeCell ref="D13:E13"/>
    <mergeCell ref="B22:C22"/>
    <mergeCell ref="B57:J57"/>
    <mergeCell ref="B58:J58"/>
    <mergeCell ref="B36:G36"/>
    <mergeCell ref="F14:H15"/>
    <mergeCell ref="B40:J40"/>
    <mergeCell ref="B65:J65"/>
    <mergeCell ref="G22:J22"/>
    <mergeCell ref="D22:F22"/>
    <mergeCell ref="B38:J38"/>
    <mergeCell ref="F13:H13"/>
    <mergeCell ref="B13:C13"/>
    <mergeCell ref="B16:C16"/>
    <mergeCell ref="B119:C119"/>
    <mergeCell ref="B89:J89"/>
    <mergeCell ref="C69:E69"/>
    <mergeCell ref="C68:E68"/>
    <mergeCell ref="C67:E67"/>
    <mergeCell ref="B132:C132"/>
    <mergeCell ref="B96:C96"/>
    <mergeCell ref="B93:C93"/>
    <mergeCell ref="B94:C94"/>
    <mergeCell ref="B95:C95"/>
    <mergeCell ref="B114:C114"/>
    <mergeCell ref="B113:C113"/>
    <mergeCell ref="B112:C112"/>
    <mergeCell ref="B14:C15"/>
    <mergeCell ref="B42:J42"/>
    <mergeCell ref="B43:J43"/>
    <mergeCell ref="B125:C125"/>
    <mergeCell ref="B47:J47"/>
    <mergeCell ref="B74:J74"/>
    <mergeCell ref="B75:J75"/>
    <mergeCell ref="B91:C91"/>
    <mergeCell ref="B17:J17"/>
    <mergeCell ref="B48:C48"/>
    <mergeCell ref="B49:C49"/>
    <mergeCell ref="B50:C50"/>
    <mergeCell ref="D50:J50"/>
    <mergeCell ref="D48:J48"/>
    <mergeCell ref="D49:J49"/>
    <mergeCell ref="B29:D29"/>
    <mergeCell ref="B108:J108"/>
    <mergeCell ref="B130:J130"/>
    <mergeCell ref="B102:C102"/>
    <mergeCell ref="B11:C12"/>
    <mergeCell ref="D11:E12"/>
    <mergeCell ref="B2:C2"/>
    <mergeCell ref="B1:C1"/>
    <mergeCell ref="D3:H3"/>
    <mergeCell ref="I2:J4"/>
    <mergeCell ref="B62:J62"/>
    <mergeCell ref="B106:G106"/>
    <mergeCell ref="D2:H2"/>
    <mergeCell ref="D1:H1"/>
    <mergeCell ref="D4:H4"/>
    <mergeCell ref="B10:C10"/>
    <mergeCell ref="D10:E10"/>
    <mergeCell ref="F10:H10"/>
    <mergeCell ref="I10:J10"/>
    <mergeCell ref="F11:H11"/>
    <mergeCell ref="B126:C126"/>
    <mergeCell ref="B127:C127"/>
    <mergeCell ref="D14:E15"/>
    <mergeCell ref="D16:J16"/>
    <mergeCell ref="F12:H12"/>
    <mergeCell ref="B101:C101"/>
    <mergeCell ref="B100:C100"/>
    <mergeCell ref="B99:C99"/>
    <mergeCell ref="C66:E66"/>
    <mergeCell ref="B79:J79"/>
    <mergeCell ref="B97:C97"/>
    <mergeCell ref="B78:J78"/>
    <mergeCell ref="B88:J88"/>
    <mergeCell ref="F66:J66"/>
    <mergeCell ref="F67:J67"/>
    <mergeCell ref="F68:J68"/>
    <mergeCell ref="F69:J69"/>
    <mergeCell ref="B84:J84"/>
    <mergeCell ref="B83:J83"/>
    <mergeCell ref="F71:J71"/>
    <mergeCell ref="F72:J72"/>
    <mergeCell ref="C72:E72"/>
    <mergeCell ref="C71:E71"/>
    <mergeCell ref="C70:E70"/>
    <mergeCell ref="F70:J70"/>
  </mergeCells>
  <dataValidations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58" orientation="portrait" r:id="rId1"/>
  <headerFooter>
    <oddHeader>&amp;L&amp;"-,Regular"&amp;11&amp;K000000FY 2019 Durham Workplan&amp;"-,Italic"&amp;10&amp;K00-046
&amp;R&amp;"-,Regular"&amp;A</oddHeader>
    <oddFooter>&amp;C&amp;"-,Regular"Transit Services - GoDurham &amp;P&amp;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6</xdr:col>
                    <xdr:colOff>1076325</xdr:colOff>
                    <xdr:row>34</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5</xdr:col>
                    <xdr:colOff>495300</xdr:colOff>
                    <xdr:row>34</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4</xdr:col>
                    <xdr:colOff>314325</xdr:colOff>
                    <xdr:row>22</xdr:row>
                    <xdr:rowOff>9525</xdr:rowOff>
                  </from>
                  <to>
                    <xdr:col>5</xdr:col>
                    <xdr:colOff>1019175</xdr:colOff>
                    <xdr:row>33</xdr:row>
                    <xdr:rowOff>190500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5</xdr:col>
                    <xdr:colOff>1209675</xdr:colOff>
                    <xdr:row>22</xdr:row>
                    <xdr:rowOff>9525</xdr:rowOff>
                  </from>
                  <to>
                    <xdr:col>7</xdr:col>
                    <xdr:colOff>571500</xdr:colOff>
                    <xdr:row>33</xdr:row>
                    <xdr:rowOff>190500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7</xdr:col>
                    <xdr:colOff>781050</xdr:colOff>
                    <xdr:row>22</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2</xdr:col>
                    <xdr:colOff>1009650</xdr:colOff>
                    <xdr:row>16</xdr:row>
                    <xdr:rowOff>219075</xdr:rowOff>
                  </from>
                  <to>
                    <xdr:col>3</xdr:col>
                    <xdr:colOff>781050</xdr:colOff>
                    <xdr:row>16</xdr:row>
                    <xdr:rowOff>219075</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2</xdr:col>
                    <xdr:colOff>1009650</xdr:colOff>
                    <xdr:row>16</xdr:row>
                    <xdr:rowOff>219075</xdr:rowOff>
                  </from>
                  <to>
                    <xdr:col>3</xdr:col>
                    <xdr:colOff>771525</xdr:colOff>
                    <xdr:row>16</xdr:row>
                    <xdr:rowOff>219075</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2</xdr:col>
                    <xdr:colOff>1009650</xdr:colOff>
                    <xdr:row>16</xdr:row>
                    <xdr:rowOff>219075</xdr:rowOff>
                  </from>
                  <to>
                    <xdr:col>3</xdr:col>
                    <xdr:colOff>781050</xdr:colOff>
                    <xdr:row>16</xdr:row>
                    <xdr:rowOff>219075</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3</xdr:col>
                    <xdr:colOff>857250</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5</xdr:col>
                    <xdr:colOff>19050</xdr:colOff>
                    <xdr:row>16</xdr:row>
                    <xdr:rowOff>219075</xdr:rowOff>
                  </from>
                  <to>
                    <xdr:col>5</xdr:col>
                    <xdr:colOff>990600</xdr:colOff>
                    <xdr:row>16</xdr:row>
                    <xdr:rowOff>219075</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2</xdr:col>
                    <xdr:colOff>1009650</xdr:colOff>
                    <xdr:row>16</xdr:row>
                    <xdr:rowOff>219075</xdr:rowOff>
                  </from>
                  <to>
                    <xdr:col>3</xdr:col>
                    <xdr:colOff>781050</xdr:colOff>
                    <xdr:row>16</xdr:row>
                    <xdr:rowOff>219075</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5</xdr:col>
                    <xdr:colOff>28575</xdr:colOff>
                    <xdr:row>16</xdr:row>
                    <xdr:rowOff>219075</xdr:rowOff>
                  </from>
                  <to>
                    <xdr:col>5</xdr:col>
                    <xdr:colOff>990600</xdr:colOff>
                    <xdr:row>16</xdr:row>
                    <xdr:rowOff>219075</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5</xdr:col>
                    <xdr:colOff>19050</xdr:colOff>
                    <xdr:row>16</xdr:row>
                    <xdr:rowOff>219075</xdr:rowOff>
                  </from>
                  <to>
                    <xdr:col>5</xdr:col>
                    <xdr:colOff>981075</xdr:colOff>
                    <xdr:row>16</xdr:row>
                    <xdr:rowOff>219075</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from>
                    <xdr:col>3</xdr:col>
                    <xdr:colOff>866775</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from>
                    <xdr:col>3</xdr:col>
                    <xdr:colOff>866775</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8208" r:id="rId19" name="Check Box 16">
              <controlPr defaultSize="0" autoFill="0" autoLine="0" autoPict="0">
                <anchor moveWithCells="1">
                  <from>
                    <xdr:col>3</xdr:col>
                    <xdr:colOff>857250</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8209"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8210"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8211" r:id="rId22" name="Check Box 19">
              <controlPr defaultSize="0" autoFill="0" autoLine="0" autoPict="0">
                <anchor moveWithCells="1">
                  <from>
                    <xdr:col>7</xdr:col>
                    <xdr:colOff>1276350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8212" r:id="rId23" name="Check Box 20">
              <controlPr defaultSize="0" autoFill="0" autoLine="0" autoPict="0">
                <anchor moveWithCells="1">
                  <from>
                    <xdr:col>6</xdr:col>
                    <xdr:colOff>762000</xdr:colOff>
                    <xdr:row>103</xdr:row>
                    <xdr:rowOff>9525</xdr:rowOff>
                  </from>
                  <to>
                    <xdr:col>7</xdr:col>
                    <xdr:colOff>990600</xdr:colOff>
                    <xdr:row>103</xdr:row>
                    <xdr:rowOff>209550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6"/>
  <sheetViews>
    <sheetView tabSelected="1" topLeftCell="B1" zoomScale="85" zoomScaleNormal="85" zoomScaleSheetLayoutView="90" workbookViewId="0">
      <selection activeCell="J11" sqref="J11"/>
    </sheetView>
  </sheetViews>
  <sheetFormatPr defaultColWidth="8.625" defaultRowHeight="15" outlineLevelRow="1" outlineLevelCol="1" x14ac:dyDescent="0.25"/>
  <cols>
    <col min="1" max="1" width="7.875" style="1" hidden="1" customWidth="1"/>
    <col min="2" max="3" width="15.625" style="1" customWidth="1"/>
    <col min="4" max="9" width="17.625" style="1" customWidth="1"/>
    <col min="10" max="10" width="21.125" style="1" customWidth="1"/>
    <col min="11" max="11" width="3.875" style="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x14ac:dyDescent="0.3">
      <c r="A1" s="3"/>
      <c r="B1" s="327" t="s">
        <v>288</v>
      </c>
      <c r="C1" s="328"/>
      <c r="D1" s="332" t="s">
        <v>205</v>
      </c>
      <c r="E1" s="333"/>
      <c r="F1" s="333"/>
      <c r="G1" s="333"/>
      <c r="H1" s="334"/>
      <c r="I1" s="158" t="s">
        <v>204</v>
      </c>
      <c r="J1" s="76">
        <v>43282</v>
      </c>
      <c r="W1" s="1" t="s">
        <v>203</v>
      </c>
    </row>
    <row r="2" spans="1:29" ht="18.75" customHeight="1" x14ac:dyDescent="0.3">
      <c r="A2" s="3"/>
      <c r="B2" s="326" t="str">
        <f>CONCATENATE(C3,C4,"_",C5,C6)</f>
        <v>18DCI_TS8</v>
      </c>
      <c r="C2" s="196"/>
      <c r="D2" s="329" t="s">
        <v>281</v>
      </c>
      <c r="E2" s="330"/>
      <c r="F2" s="330"/>
      <c r="G2" s="330"/>
      <c r="H2" s="331"/>
      <c r="I2" s="290" t="s">
        <v>197</v>
      </c>
      <c r="J2" s="291"/>
      <c r="W2" s="1" t="s">
        <v>202</v>
      </c>
      <c r="X2" s="56" t="s">
        <v>201</v>
      </c>
      <c r="Y2" s="1" t="s">
        <v>200</v>
      </c>
      <c r="Z2" s="1" t="s">
        <v>199</v>
      </c>
      <c r="AA2" s="1" t="s">
        <v>198</v>
      </c>
      <c r="AC2" s="1" t="s">
        <v>197</v>
      </c>
    </row>
    <row r="3" spans="1:29" ht="17.25" customHeight="1" x14ac:dyDescent="0.3">
      <c r="A3" s="3"/>
      <c r="B3" s="77" t="s">
        <v>196</v>
      </c>
      <c r="C3" s="67">
        <v>18</v>
      </c>
      <c r="D3" s="329" t="s">
        <v>271</v>
      </c>
      <c r="E3" s="330"/>
      <c r="F3" s="330"/>
      <c r="G3" s="330"/>
      <c r="H3" s="331"/>
      <c r="I3" s="211"/>
      <c r="J3" s="292"/>
      <c r="X3" s="56">
        <v>16</v>
      </c>
      <c r="Y3" s="56" t="s">
        <v>194</v>
      </c>
      <c r="Z3" s="56" t="s">
        <v>121</v>
      </c>
      <c r="AA3" s="61">
        <v>1</v>
      </c>
      <c r="AC3" s="1" t="s">
        <v>193</v>
      </c>
    </row>
    <row r="4" spans="1:29" ht="17.25" x14ac:dyDescent="0.3">
      <c r="A4" s="3"/>
      <c r="B4" s="78" t="s">
        <v>192</v>
      </c>
      <c r="C4" s="163" t="s">
        <v>191</v>
      </c>
      <c r="D4" s="335" t="s">
        <v>271</v>
      </c>
      <c r="E4" s="336"/>
      <c r="F4" s="336"/>
      <c r="G4" s="336"/>
      <c r="H4" s="337"/>
      <c r="I4" s="293"/>
      <c r="J4" s="294"/>
      <c r="X4" s="56">
        <v>17</v>
      </c>
      <c r="Y4" s="56" t="s">
        <v>191</v>
      </c>
      <c r="Z4" s="56" t="s">
        <v>117</v>
      </c>
      <c r="AA4" s="61">
        <v>2</v>
      </c>
      <c r="AC4" s="1" t="s">
        <v>190</v>
      </c>
    </row>
    <row r="5" spans="1:29" ht="12.75" hidden="1" customHeight="1" x14ac:dyDescent="0.25">
      <c r="A5" s="3"/>
      <c r="B5" s="77" t="s">
        <v>189</v>
      </c>
      <c r="C5" s="67" t="s">
        <v>113</v>
      </c>
      <c r="D5" s="6"/>
      <c r="E5" s="6"/>
      <c r="F5" s="6"/>
      <c r="G5" s="6"/>
      <c r="H5" s="6"/>
      <c r="I5" s="6"/>
      <c r="J5" s="79"/>
      <c r="X5" s="56">
        <v>18</v>
      </c>
      <c r="Y5" s="56" t="s">
        <v>188</v>
      </c>
      <c r="Z5" s="56" t="s">
        <v>113</v>
      </c>
      <c r="AA5" s="61">
        <v>3</v>
      </c>
      <c r="AC5" s="1" t="s">
        <v>187</v>
      </c>
    </row>
    <row r="6" spans="1:29" hidden="1" x14ac:dyDescent="0.25">
      <c r="A6" s="18"/>
      <c r="B6" s="77" t="s">
        <v>186</v>
      </c>
      <c r="C6" s="68">
        <v>8</v>
      </c>
      <c r="D6" s="15"/>
      <c r="E6" s="15"/>
      <c r="F6" s="15"/>
      <c r="G6" s="15"/>
      <c r="H6" s="15"/>
      <c r="I6" s="15"/>
      <c r="J6" s="80"/>
      <c r="K6" s="17"/>
      <c r="L6" s="17"/>
      <c r="M6" s="17"/>
      <c r="N6" s="17"/>
      <c r="O6" s="17"/>
      <c r="P6" s="17"/>
      <c r="Q6" s="17"/>
      <c r="R6" s="17"/>
      <c r="S6" s="17"/>
      <c r="T6" s="17"/>
      <c r="U6" s="17"/>
      <c r="V6" s="17"/>
      <c r="X6" s="56">
        <v>19</v>
      </c>
      <c r="Y6" s="56" t="s">
        <v>185</v>
      </c>
      <c r="Z6" s="56" t="s">
        <v>109</v>
      </c>
      <c r="AA6" s="61">
        <v>4</v>
      </c>
      <c r="AC6" s="1" t="s">
        <v>184</v>
      </c>
    </row>
    <row r="7" spans="1:29" ht="30.6" hidden="1" customHeight="1" x14ac:dyDescent="0.4">
      <c r="A7" s="19"/>
      <c r="B7" s="81" t="s">
        <v>183</v>
      </c>
      <c r="C7" s="54"/>
      <c r="D7" s="54"/>
      <c r="E7" s="54"/>
      <c r="F7" s="54"/>
      <c r="G7" s="54"/>
      <c r="H7" s="54"/>
      <c r="I7" s="54"/>
      <c r="J7" s="82"/>
      <c r="K7" s="19"/>
      <c r="L7" s="19"/>
      <c r="M7" s="19"/>
      <c r="N7" s="19"/>
      <c r="O7" s="19"/>
      <c r="P7" s="19"/>
      <c r="Q7" s="19"/>
      <c r="R7" s="19"/>
      <c r="S7" s="19"/>
      <c r="T7" s="19"/>
      <c r="U7" s="19"/>
      <c r="V7" s="19"/>
      <c r="X7" s="56">
        <v>20</v>
      </c>
      <c r="Y7" s="56" t="s">
        <v>182</v>
      </c>
      <c r="Z7" s="56" t="s">
        <v>105</v>
      </c>
      <c r="AA7" s="61">
        <v>5</v>
      </c>
    </row>
    <row r="8" spans="1:29" ht="15" hidden="1" customHeight="1" x14ac:dyDescent="0.25">
      <c r="A8" s="63"/>
      <c r="B8" s="203" t="s">
        <v>181</v>
      </c>
      <c r="C8" s="204"/>
      <c r="D8" s="204"/>
      <c r="E8" s="204"/>
      <c r="F8" s="204"/>
      <c r="G8" s="204"/>
      <c r="H8" s="204"/>
      <c r="I8" s="204"/>
      <c r="J8" s="205"/>
      <c r="K8" s="63"/>
      <c r="L8" s="62"/>
      <c r="M8" s="62"/>
      <c r="N8" s="62"/>
      <c r="O8" s="62"/>
      <c r="P8" s="62"/>
      <c r="Q8" s="62"/>
      <c r="R8" s="62"/>
      <c r="S8" s="62"/>
      <c r="T8" s="62"/>
      <c r="U8" s="62"/>
      <c r="V8" s="62"/>
      <c r="X8" s="56">
        <v>21</v>
      </c>
      <c r="Y8" s="56" t="s">
        <v>180</v>
      </c>
      <c r="Z8" s="56" t="s">
        <v>103</v>
      </c>
      <c r="AA8" s="61">
        <v>6</v>
      </c>
    </row>
    <row r="9" spans="1:29" hidden="1" x14ac:dyDescent="0.25">
      <c r="A9" s="2"/>
      <c r="B9" s="83"/>
      <c r="C9" s="6"/>
      <c r="D9" s="6"/>
      <c r="E9" s="6"/>
      <c r="F9" s="6"/>
      <c r="G9" s="6"/>
      <c r="H9" s="6"/>
      <c r="I9" s="6"/>
      <c r="J9" s="79"/>
      <c r="X9" s="56">
        <v>22</v>
      </c>
      <c r="Y9" s="56" t="s">
        <v>179</v>
      </c>
      <c r="Z9" s="56"/>
      <c r="AA9" s="61">
        <v>7</v>
      </c>
    </row>
    <row r="10" spans="1:29" x14ac:dyDescent="0.25">
      <c r="A10" s="3"/>
      <c r="B10" s="338" t="s">
        <v>178</v>
      </c>
      <c r="C10" s="207"/>
      <c r="D10" s="207" t="s">
        <v>177</v>
      </c>
      <c r="E10" s="207"/>
      <c r="F10" s="207" t="s">
        <v>176</v>
      </c>
      <c r="G10" s="207"/>
      <c r="H10" s="207"/>
      <c r="I10" s="207" t="s">
        <v>175</v>
      </c>
      <c r="J10" s="323"/>
      <c r="X10" s="56">
        <v>23</v>
      </c>
      <c r="Y10" s="56" t="s">
        <v>174</v>
      </c>
      <c r="Z10" s="56"/>
      <c r="AA10" s="61">
        <v>8</v>
      </c>
    </row>
    <row r="11" spans="1:29" ht="18" customHeight="1" x14ac:dyDescent="0.25">
      <c r="A11" s="3"/>
      <c r="B11" s="324" t="s">
        <v>251</v>
      </c>
      <c r="C11" s="185"/>
      <c r="D11" s="185" t="s">
        <v>62</v>
      </c>
      <c r="E11" s="185"/>
      <c r="F11" s="188" t="s">
        <v>172</v>
      </c>
      <c r="G11" s="188"/>
      <c r="H11" s="188"/>
      <c r="I11" s="31" t="s">
        <v>166</v>
      </c>
      <c r="J11" s="84">
        <f>IF($I$2=$AC$2,IF($J$127&gt;0,$D$92*($D$127/($D$127+$D$139)),),)+IF($I$2=$AC$3,IF($J$127&gt;0,$E$92*($E$127/($E$127+$E$139)),),)</f>
        <v>7360.3199999999988</v>
      </c>
      <c r="X11" s="56">
        <v>24</v>
      </c>
      <c r="Y11" s="56"/>
      <c r="AA11" s="61">
        <v>9</v>
      </c>
    </row>
    <row r="12" spans="1:29" ht="18" customHeight="1" x14ac:dyDescent="0.25">
      <c r="A12" s="3"/>
      <c r="B12" s="325"/>
      <c r="C12" s="187"/>
      <c r="D12" s="187"/>
      <c r="E12" s="187"/>
      <c r="F12" s="189" t="s">
        <v>171</v>
      </c>
      <c r="G12" s="189"/>
      <c r="H12" s="189"/>
      <c r="I12" s="143" t="s">
        <v>165</v>
      </c>
      <c r="J12" s="182">
        <f>IF($J$127&gt;0,SUM($D$92:$I$92)*(SUM($D$127:$I$127)/(SUM($D$127:$I$127,$D$139:$I$139))),)</f>
        <v>47015.786397628115</v>
      </c>
      <c r="X12" s="56">
        <v>25</v>
      </c>
      <c r="Y12" s="56"/>
      <c r="AA12" s="61">
        <v>10</v>
      </c>
    </row>
    <row r="13" spans="1:29" x14ac:dyDescent="0.25">
      <c r="A13" s="3"/>
      <c r="B13" s="226" t="s">
        <v>170</v>
      </c>
      <c r="C13" s="227"/>
      <c r="D13" s="228" t="s">
        <v>169</v>
      </c>
      <c r="E13" s="229"/>
      <c r="F13" s="305" t="s">
        <v>282</v>
      </c>
      <c r="G13" s="306"/>
      <c r="H13" s="307"/>
      <c r="I13" s="213" t="s">
        <v>168</v>
      </c>
      <c r="J13" s="214"/>
      <c r="AA13" s="61">
        <v>11</v>
      </c>
    </row>
    <row r="14" spans="1:29" ht="15.75" customHeight="1" x14ac:dyDescent="0.25">
      <c r="A14" s="3"/>
      <c r="B14" s="313" t="s">
        <v>77</v>
      </c>
      <c r="C14" s="216"/>
      <c r="D14" s="219" t="s">
        <v>167</v>
      </c>
      <c r="E14" s="219"/>
      <c r="F14" s="295">
        <f>+J11</f>
        <v>7360.3199999999988</v>
      </c>
      <c r="G14" s="296"/>
      <c r="H14" s="297"/>
      <c r="I14" s="146" t="s">
        <v>166</v>
      </c>
      <c r="J14" s="84">
        <f>IF($I$2=$AC$2,IF($J$139&gt;0,$D$92*($D$139/($D$127+$D$139)),),)+IF($I$2=$AC$3,IF($J$139&gt;0,$E$92*($E$139/($E$127+$E$139)),),)</f>
        <v>0</v>
      </c>
      <c r="AA14" s="61">
        <v>12</v>
      </c>
    </row>
    <row r="15" spans="1:29" ht="15.75" customHeight="1" x14ac:dyDescent="0.25">
      <c r="A15" s="3"/>
      <c r="B15" s="314"/>
      <c r="C15" s="218"/>
      <c r="D15" s="220"/>
      <c r="E15" s="220"/>
      <c r="F15" s="298"/>
      <c r="G15" s="299"/>
      <c r="H15" s="300"/>
      <c r="I15" s="147" t="s">
        <v>165</v>
      </c>
      <c r="J15" s="148">
        <f>IF($J$139&gt;0,SUM($D$92:$I$92)*(SUM($D$139:$I$139)/(SUM($D$127:$I$127,$D$139:$I$139))),)</f>
        <v>0</v>
      </c>
      <c r="AA15" s="61">
        <v>13</v>
      </c>
    </row>
    <row r="16" spans="1:29" ht="28.7" customHeight="1" x14ac:dyDescent="0.25">
      <c r="A16" s="3"/>
      <c r="B16" s="308" t="s">
        <v>164</v>
      </c>
      <c r="C16" s="309"/>
      <c r="D16" s="315" t="s">
        <v>271</v>
      </c>
      <c r="E16" s="316"/>
      <c r="F16" s="316"/>
      <c r="G16" s="316"/>
      <c r="H16" s="316"/>
      <c r="I16" s="316"/>
      <c r="J16" s="317"/>
      <c r="AA16" s="61">
        <v>14</v>
      </c>
    </row>
    <row r="17" spans="1:27" ht="54.75" customHeight="1" x14ac:dyDescent="0.25">
      <c r="A17" s="3"/>
      <c r="B17" s="310" t="s">
        <v>252</v>
      </c>
      <c r="C17" s="311"/>
      <c r="D17" s="311"/>
      <c r="E17" s="311"/>
      <c r="F17" s="311"/>
      <c r="G17" s="311"/>
      <c r="H17" s="311"/>
      <c r="I17" s="311"/>
      <c r="J17" s="312"/>
      <c r="AA17" s="1">
        <v>15</v>
      </c>
    </row>
    <row r="18" spans="1:27" hidden="1" x14ac:dyDescent="0.25">
      <c r="A18" s="3"/>
      <c r="B18" s="85"/>
      <c r="C18" s="15"/>
      <c r="D18" s="15"/>
      <c r="E18" s="15"/>
      <c r="F18" s="15"/>
      <c r="G18" s="15"/>
      <c r="H18" s="15"/>
      <c r="I18" s="15"/>
      <c r="J18" s="80"/>
    </row>
    <row r="19" spans="1:27" s="4" customFormat="1" ht="17.25" hidden="1" customHeight="1" x14ac:dyDescent="0.25">
      <c r="A19" s="11"/>
      <c r="B19" s="86" t="s">
        <v>162</v>
      </c>
      <c r="C19" s="6"/>
      <c r="D19" s="6"/>
      <c r="E19" s="6"/>
      <c r="F19" s="6"/>
      <c r="G19" s="6"/>
      <c r="H19" s="6"/>
      <c r="I19" s="6"/>
      <c r="J19" s="79"/>
      <c r="K19" s="1"/>
      <c r="L19" s="1"/>
      <c r="M19" s="1"/>
      <c r="N19" s="1"/>
      <c r="O19" s="1"/>
      <c r="P19" s="1"/>
      <c r="Q19" s="1"/>
      <c r="R19" s="1"/>
      <c r="S19" s="1"/>
      <c r="T19" s="1"/>
      <c r="U19" s="1"/>
      <c r="V19" s="1"/>
      <c r="W19" s="46" t="s">
        <v>161</v>
      </c>
      <c r="X19" s="46" t="b">
        <v>1</v>
      </c>
    </row>
    <row r="20" spans="1:27" ht="15" customHeight="1" x14ac:dyDescent="0.25">
      <c r="A20" s="5" t="s">
        <v>160</v>
      </c>
      <c r="B20" s="87" t="s">
        <v>159</v>
      </c>
      <c r="C20" s="58"/>
      <c r="D20" s="58"/>
      <c r="E20" s="58"/>
      <c r="F20" s="58"/>
      <c r="G20" s="58"/>
      <c r="H20" s="58"/>
      <c r="I20" s="58"/>
      <c r="J20" s="88"/>
      <c r="W20" s="46" t="s">
        <v>158</v>
      </c>
      <c r="X20" s="46" t="b">
        <v>0</v>
      </c>
    </row>
    <row r="21" spans="1:27" ht="16.7" customHeight="1" x14ac:dyDescent="0.25">
      <c r="A21" s="5"/>
      <c r="B21" s="89" t="s">
        <v>283</v>
      </c>
      <c r="C21" s="70"/>
      <c r="D21" s="69" t="s">
        <v>157</v>
      </c>
      <c r="E21" s="71"/>
      <c r="F21" s="70"/>
      <c r="G21" s="69" t="s">
        <v>156</v>
      </c>
      <c r="H21" s="72"/>
      <c r="I21" s="71"/>
      <c r="J21" s="90"/>
      <c r="W21" s="46" t="s">
        <v>155</v>
      </c>
      <c r="X21" s="20" t="b">
        <v>0</v>
      </c>
    </row>
    <row r="22" spans="1:27" ht="47.25" customHeight="1" x14ac:dyDescent="0.25">
      <c r="A22" s="5"/>
      <c r="B22" s="318" t="s">
        <v>253</v>
      </c>
      <c r="C22" s="301"/>
      <c r="D22" s="301" t="s">
        <v>254</v>
      </c>
      <c r="E22" s="301"/>
      <c r="F22" s="301"/>
      <c r="G22" s="301" t="s">
        <v>255</v>
      </c>
      <c r="H22" s="301"/>
      <c r="I22" s="301"/>
      <c r="J22" s="302"/>
      <c r="W22" s="46" t="s">
        <v>151</v>
      </c>
      <c r="X22" s="57" t="b">
        <v>0</v>
      </c>
    </row>
    <row r="23" spans="1:27" hidden="1" x14ac:dyDescent="0.25">
      <c r="A23" s="5"/>
      <c r="B23" s="83"/>
      <c r="C23" s="6"/>
      <c r="D23" s="6"/>
      <c r="E23" s="6"/>
      <c r="F23" s="6"/>
      <c r="G23" s="6"/>
      <c r="H23" s="6"/>
      <c r="I23" s="6"/>
      <c r="J23" s="79"/>
      <c r="W23" s="46" t="s">
        <v>150</v>
      </c>
      <c r="X23" s="57" t="b">
        <v>0</v>
      </c>
    </row>
    <row r="24" spans="1:27" hidden="1" x14ac:dyDescent="0.25">
      <c r="A24" s="5" t="s">
        <v>149</v>
      </c>
      <c r="B24" s="87" t="s">
        <v>148</v>
      </c>
      <c r="C24" s="58"/>
      <c r="D24" s="6"/>
      <c r="E24" s="6"/>
      <c r="F24" s="6"/>
      <c r="G24" s="6"/>
      <c r="H24" s="6"/>
      <c r="I24" s="6"/>
      <c r="J24" s="79"/>
      <c r="W24" s="46" t="s">
        <v>147</v>
      </c>
      <c r="X24" s="20" t="b">
        <v>0</v>
      </c>
    </row>
    <row r="25" spans="1:27" ht="31.5" hidden="1" customHeight="1" x14ac:dyDescent="0.25">
      <c r="A25" s="5"/>
      <c r="B25" s="91"/>
      <c r="C25" s="14"/>
      <c r="D25" s="14"/>
      <c r="E25" s="14"/>
      <c r="F25" s="14"/>
      <c r="G25" s="14"/>
      <c r="H25" s="14"/>
      <c r="I25" s="14"/>
      <c r="J25" s="92"/>
      <c r="W25" s="46" t="s">
        <v>146</v>
      </c>
      <c r="X25" s="20" t="b">
        <v>0</v>
      </c>
    </row>
    <row r="26" spans="1:27" ht="15" hidden="1" customHeight="1" x14ac:dyDescent="0.25">
      <c r="A26" s="5" t="s">
        <v>145</v>
      </c>
      <c r="B26" s="87" t="s">
        <v>144</v>
      </c>
      <c r="C26" s="58"/>
      <c r="D26" s="58"/>
      <c r="E26" s="58"/>
      <c r="F26" s="58"/>
      <c r="G26" s="58"/>
      <c r="H26" s="58"/>
      <c r="I26" s="58"/>
      <c r="J26" s="88"/>
      <c r="W26" s="46" t="s">
        <v>143</v>
      </c>
      <c r="X26" s="20" t="b">
        <v>0</v>
      </c>
    </row>
    <row r="27" spans="1:27" ht="26.25" hidden="1" customHeight="1" x14ac:dyDescent="0.25">
      <c r="A27" s="5"/>
      <c r="B27" s="87"/>
      <c r="C27" s="58"/>
      <c r="D27" s="58"/>
      <c r="E27" s="58"/>
      <c r="F27" s="58"/>
      <c r="G27" s="58"/>
      <c r="H27" s="58"/>
      <c r="I27" s="58"/>
      <c r="J27" s="88"/>
      <c r="W27" s="46" t="s">
        <v>142</v>
      </c>
      <c r="X27" s="57" t="b">
        <v>0</v>
      </c>
    </row>
    <row r="28" spans="1:27" hidden="1" x14ac:dyDescent="0.25">
      <c r="A28" s="5"/>
      <c r="B28" s="83"/>
      <c r="C28" s="6"/>
      <c r="D28" s="6"/>
      <c r="E28" s="6"/>
      <c r="F28" s="6"/>
      <c r="G28" s="6"/>
      <c r="H28" s="6"/>
      <c r="I28" s="6"/>
      <c r="J28" s="79"/>
    </row>
    <row r="29" spans="1:27" hidden="1" x14ac:dyDescent="0.25">
      <c r="A29" s="5" t="s">
        <v>141</v>
      </c>
      <c r="B29" s="237" t="s">
        <v>140</v>
      </c>
      <c r="C29" s="238"/>
      <c r="D29" s="238"/>
      <c r="E29" s="6"/>
      <c r="F29" s="6"/>
      <c r="G29" s="6"/>
      <c r="H29" s="6"/>
      <c r="I29" s="6"/>
      <c r="J29" s="93"/>
      <c r="W29" s="46" t="s">
        <v>139</v>
      </c>
      <c r="X29" s="57" t="b">
        <v>1</v>
      </c>
    </row>
    <row r="30" spans="1:27" hidden="1" x14ac:dyDescent="0.25">
      <c r="A30" s="5"/>
      <c r="B30" s="83"/>
      <c r="C30" s="6"/>
      <c r="D30" s="6"/>
      <c r="E30" s="6"/>
      <c r="F30" s="6"/>
      <c r="G30" s="6"/>
      <c r="H30" s="6"/>
      <c r="I30" s="6"/>
      <c r="J30" s="79"/>
      <c r="W30" s="46" t="s">
        <v>138</v>
      </c>
      <c r="X30" s="57" t="b">
        <v>0</v>
      </c>
    </row>
    <row r="31" spans="1:27" ht="26.25" hidden="1" x14ac:dyDescent="0.4">
      <c r="A31" s="19"/>
      <c r="B31" s="81" t="s">
        <v>137</v>
      </c>
      <c r="C31" s="54"/>
      <c r="D31" s="54"/>
      <c r="E31" s="54"/>
      <c r="F31" s="54"/>
      <c r="G31" s="54"/>
      <c r="H31" s="54"/>
      <c r="I31" s="54"/>
      <c r="J31" s="82"/>
      <c r="K31" s="19"/>
      <c r="L31" s="19"/>
      <c r="M31" s="19"/>
      <c r="N31" s="19"/>
      <c r="O31" s="19"/>
      <c r="P31" s="19"/>
      <c r="Q31" s="19"/>
      <c r="R31" s="19"/>
      <c r="S31" s="19"/>
      <c r="T31" s="19"/>
      <c r="U31" s="19"/>
      <c r="V31" s="19"/>
      <c r="W31" s="46" t="s">
        <v>136</v>
      </c>
      <c r="X31" s="20" t="b">
        <v>1</v>
      </c>
    </row>
    <row r="32" spans="1:27" ht="16.5" hidden="1" customHeight="1" x14ac:dyDescent="0.4">
      <c r="A32" s="19"/>
      <c r="B32" s="94"/>
      <c r="C32" s="54"/>
      <c r="D32" s="54"/>
      <c r="E32" s="54"/>
      <c r="F32" s="54"/>
      <c r="G32" s="54"/>
      <c r="H32" s="54"/>
      <c r="I32" s="54"/>
      <c r="J32" s="82"/>
      <c r="K32" s="19"/>
      <c r="L32" s="19"/>
      <c r="M32" s="19"/>
      <c r="N32" s="19"/>
      <c r="O32" s="19"/>
      <c r="P32" s="19"/>
      <c r="Q32" s="19"/>
      <c r="R32" s="19"/>
      <c r="S32" s="19"/>
      <c r="T32" s="19"/>
      <c r="U32" s="19"/>
      <c r="V32" s="19"/>
      <c r="W32" s="46" t="s">
        <v>135</v>
      </c>
      <c r="X32" s="20" t="b">
        <v>0</v>
      </c>
    </row>
    <row r="33" spans="1:34" ht="16.5" hidden="1" customHeight="1" x14ac:dyDescent="0.4">
      <c r="A33" s="5"/>
      <c r="B33" s="95"/>
      <c r="C33" s="6"/>
      <c r="D33" s="6"/>
      <c r="E33" s="6"/>
      <c r="F33" s="6"/>
      <c r="G33" s="6"/>
      <c r="H33" s="6"/>
      <c r="I33" s="6"/>
      <c r="J33" s="79"/>
      <c r="L33" s="19"/>
      <c r="M33" s="19"/>
      <c r="N33" s="19"/>
      <c r="O33" s="19"/>
      <c r="P33" s="19"/>
      <c r="Q33" s="19"/>
      <c r="R33" s="19"/>
      <c r="S33" s="19"/>
      <c r="T33" s="19"/>
      <c r="U33" s="19"/>
      <c r="V33" s="19"/>
      <c r="W33" s="46" t="s">
        <v>134</v>
      </c>
      <c r="X33" s="20" t="b">
        <v>0</v>
      </c>
    </row>
    <row r="34" spans="1:34" ht="15.75" customHeight="1" x14ac:dyDescent="0.4">
      <c r="A34" s="8" t="s">
        <v>133</v>
      </c>
      <c r="B34" s="96" t="s">
        <v>132</v>
      </c>
      <c r="C34" s="6"/>
      <c r="D34" s="6"/>
      <c r="E34" s="6"/>
      <c r="F34" s="6"/>
      <c r="G34" s="6"/>
      <c r="H34" s="6"/>
      <c r="I34" s="6"/>
      <c r="J34" s="79"/>
      <c r="L34" s="19"/>
      <c r="M34" s="19"/>
      <c r="N34" s="19"/>
      <c r="O34" s="19"/>
      <c r="P34" s="19"/>
      <c r="Q34" s="19"/>
      <c r="R34" s="19"/>
      <c r="S34" s="19"/>
      <c r="T34" s="19"/>
      <c r="U34" s="19"/>
      <c r="V34" s="19"/>
      <c r="W34" s="20"/>
      <c r="X34" s="20"/>
    </row>
    <row r="35" spans="1:34" ht="15.75" hidden="1" x14ac:dyDescent="0.25">
      <c r="A35" s="5"/>
      <c r="B35" s="95"/>
      <c r="C35" s="6"/>
      <c r="D35" s="6"/>
      <c r="E35" s="6"/>
      <c r="F35" s="6"/>
      <c r="G35" s="6"/>
      <c r="H35" s="6"/>
      <c r="I35" s="6"/>
      <c r="J35" s="79"/>
      <c r="W35" s="46" t="s">
        <v>40</v>
      </c>
      <c r="X35" s="46" t="b">
        <v>0</v>
      </c>
    </row>
    <row r="36" spans="1:34" ht="16.7" customHeight="1" x14ac:dyDescent="0.25">
      <c r="A36" s="8" t="s">
        <v>131</v>
      </c>
      <c r="B36" s="239" t="s">
        <v>130</v>
      </c>
      <c r="C36" s="240"/>
      <c r="D36" s="240"/>
      <c r="E36" s="240"/>
      <c r="F36" s="240"/>
      <c r="G36" s="240"/>
      <c r="H36" s="17"/>
      <c r="I36" s="17"/>
      <c r="J36" s="97"/>
      <c r="W36" s="46" t="s">
        <v>38</v>
      </c>
      <c r="X36" s="46" t="b">
        <v>0</v>
      </c>
    </row>
    <row r="37" spans="1:34" ht="30" hidden="1" customHeight="1" x14ac:dyDescent="0.25">
      <c r="A37" s="8"/>
      <c r="B37" s="241" t="s">
        <v>129</v>
      </c>
      <c r="C37" s="242"/>
      <c r="D37" s="242"/>
      <c r="E37" s="242"/>
      <c r="F37" s="242"/>
      <c r="G37" s="242"/>
      <c r="H37" s="242"/>
      <c r="I37" s="242"/>
      <c r="J37" s="243"/>
    </row>
    <row r="38" spans="1:34" ht="33" hidden="1" customHeight="1" x14ac:dyDescent="0.25">
      <c r="A38" s="8"/>
      <c r="B38" s="244"/>
      <c r="C38" s="245"/>
      <c r="D38" s="245"/>
      <c r="E38" s="245"/>
      <c r="F38" s="245"/>
      <c r="G38" s="245"/>
      <c r="H38" s="245"/>
      <c r="I38" s="245"/>
      <c r="J38" s="246"/>
    </row>
    <row r="39" spans="1:34" hidden="1" x14ac:dyDescent="0.25">
      <c r="A39" s="8"/>
      <c r="B39" s="98"/>
      <c r="C39" s="13"/>
      <c r="D39" s="13"/>
      <c r="E39" s="13"/>
      <c r="F39" s="13"/>
      <c r="G39" s="13"/>
      <c r="H39" s="13"/>
      <c r="I39" s="13"/>
      <c r="J39" s="99"/>
    </row>
    <row r="40" spans="1:34" s="4" customFormat="1" ht="15" customHeight="1" x14ac:dyDescent="0.25">
      <c r="A40" s="8" t="s">
        <v>128</v>
      </c>
      <c r="B40" s="239" t="s">
        <v>127</v>
      </c>
      <c r="C40" s="240"/>
      <c r="D40" s="240"/>
      <c r="E40" s="240"/>
      <c r="F40" s="240"/>
      <c r="G40" s="240"/>
      <c r="H40" s="240"/>
      <c r="I40" s="240"/>
      <c r="J40" s="247"/>
    </row>
    <row r="41" spans="1:34" hidden="1" x14ac:dyDescent="0.25">
      <c r="A41" s="8"/>
      <c r="B41" s="83"/>
      <c r="C41" s="6"/>
      <c r="D41" s="6"/>
      <c r="E41" s="6"/>
      <c r="F41" s="6"/>
      <c r="G41" s="6"/>
      <c r="H41" s="6"/>
      <c r="I41" s="6"/>
      <c r="J41" s="79"/>
      <c r="W41" s="1" t="s">
        <v>126</v>
      </c>
      <c r="X41" s="1" t="b">
        <v>0</v>
      </c>
    </row>
    <row r="42" spans="1:34" s="4" customFormat="1" ht="15" customHeight="1" x14ac:dyDescent="0.25">
      <c r="A42" s="8" t="s">
        <v>123</v>
      </c>
      <c r="B42" s="239" t="s">
        <v>125</v>
      </c>
      <c r="C42" s="240"/>
      <c r="D42" s="240"/>
      <c r="E42" s="240"/>
      <c r="F42" s="240"/>
      <c r="G42" s="240"/>
      <c r="H42" s="240"/>
      <c r="I42" s="240"/>
      <c r="J42" s="247"/>
      <c r="W42" s="1" t="s">
        <v>124</v>
      </c>
      <c r="X42" s="4" t="b">
        <v>1</v>
      </c>
    </row>
    <row r="43" spans="1:34" ht="29.25" hidden="1" customHeight="1" x14ac:dyDescent="0.25">
      <c r="A43" s="8"/>
      <c r="B43" s="244"/>
      <c r="C43" s="245"/>
      <c r="D43" s="245"/>
      <c r="E43" s="245"/>
      <c r="F43" s="245"/>
      <c r="G43" s="245"/>
      <c r="H43" s="245"/>
      <c r="I43" s="245"/>
      <c r="J43" s="246"/>
    </row>
    <row r="44" spans="1:34" s="4" customFormat="1" x14ac:dyDescent="0.25">
      <c r="A44" s="8" t="s">
        <v>123</v>
      </c>
      <c r="B44" s="239" t="s">
        <v>122</v>
      </c>
      <c r="C44" s="240"/>
      <c r="D44" s="240"/>
      <c r="E44" s="240"/>
      <c r="F44" s="240"/>
      <c r="G44" s="240"/>
      <c r="H44" s="240"/>
      <c r="I44" s="240"/>
      <c r="J44" s="247"/>
    </row>
    <row r="45" spans="1:34" ht="17.25" hidden="1" customHeight="1" x14ac:dyDescent="0.25">
      <c r="A45" s="8"/>
      <c r="B45" s="244"/>
      <c r="C45" s="245"/>
      <c r="D45" s="245"/>
      <c r="E45" s="245"/>
      <c r="F45" s="245"/>
      <c r="G45" s="245"/>
      <c r="H45" s="245"/>
      <c r="I45" s="245"/>
      <c r="J45" s="246"/>
    </row>
    <row r="46" spans="1:34" hidden="1" x14ac:dyDescent="0.25">
      <c r="A46" s="8"/>
      <c r="B46" s="98"/>
      <c r="C46" s="13"/>
      <c r="D46" s="13"/>
      <c r="E46" s="13"/>
      <c r="F46" s="13"/>
      <c r="G46" s="13"/>
      <c r="H46" s="13"/>
      <c r="I46" s="13"/>
      <c r="J46" s="99"/>
      <c r="Z46" s="56" t="s">
        <v>121</v>
      </c>
      <c r="AA46" s="55" t="s">
        <v>120</v>
      </c>
    </row>
    <row r="47" spans="1:34" s="4" customFormat="1" ht="30" customHeight="1" x14ac:dyDescent="0.25">
      <c r="A47" s="8" t="s">
        <v>119</v>
      </c>
      <c r="B47" s="239" t="s">
        <v>118</v>
      </c>
      <c r="C47" s="240"/>
      <c r="D47" s="240"/>
      <c r="E47" s="240"/>
      <c r="F47" s="240"/>
      <c r="G47" s="240"/>
      <c r="H47" s="240"/>
      <c r="I47" s="240"/>
      <c r="J47" s="247"/>
      <c r="Z47" s="56" t="s">
        <v>117</v>
      </c>
      <c r="AA47" s="55" t="s">
        <v>116</v>
      </c>
    </row>
    <row r="48" spans="1:34" ht="21" customHeight="1" x14ac:dyDescent="0.25">
      <c r="A48" s="12" t="s">
        <v>115</v>
      </c>
      <c r="B48" s="248" t="s">
        <v>95</v>
      </c>
      <c r="C48" s="249"/>
      <c r="D48" s="250" t="s">
        <v>256</v>
      </c>
      <c r="E48" s="250"/>
      <c r="F48" s="250"/>
      <c r="G48" s="250"/>
      <c r="H48" s="250"/>
      <c r="I48" s="250"/>
      <c r="J48" s="251"/>
      <c r="Z48" s="56" t="s">
        <v>113</v>
      </c>
      <c r="AA48" s="55" t="s">
        <v>112</v>
      </c>
      <c r="AB48" s="55"/>
      <c r="AC48" s="55"/>
      <c r="AD48" s="55"/>
      <c r="AE48" s="55"/>
      <c r="AF48" s="55"/>
      <c r="AG48" s="55"/>
      <c r="AH48" s="55"/>
    </row>
    <row r="49" spans="1:34" ht="21" customHeight="1" x14ac:dyDescent="0.25">
      <c r="A49" s="12" t="s">
        <v>111</v>
      </c>
      <c r="B49" s="248" t="s">
        <v>92</v>
      </c>
      <c r="C49" s="249"/>
      <c r="D49" s="250" t="s">
        <v>257</v>
      </c>
      <c r="E49" s="250"/>
      <c r="F49" s="250"/>
      <c r="G49" s="250"/>
      <c r="H49" s="250"/>
      <c r="I49" s="250"/>
      <c r="J49" s="251"/>
      <c r="Z49" s="56" t="s">
        <v>109</v>
      </c>
      <c r="AA49" s="55" t="s">
        <v>108</v>
      </c>
      <c r="AB49" s="55"/>
      <c r="AC49" s="55"/>
      <c r="AD49" s="55"/>
      <c r="AE49" s="55"/>
      <c r="AF49" s="55"/>
      <c r="AG49" s="55"/>
      <c r="AH49" s="55"/>
    </row>
    <row r="50" spans="1:34" ht="21" customHeight="1" x14ac:dyDescent="0.25">
      <c r="A50" s="12" t="s">
        <v>107</v>
      </c>
      <c r="B50" s="248" t="s">
        <v>91</v>
      </c>
      <c r="C50" s="249"/>
      <c r="D50" s="250" t="s">
        <v>258</v>
      </c>
      <c r="E50" s="250"/>
      <c r="F50" s="250"/>
      <c r="G50" s="250"/>
      <c r="H50" s="250"/>
      <c r="I50" s="250"/>
      <c r="J50" s="251"/>
      <c r="Z50" s="56" t="s">
        <v>105</v>
      </c>
      <c r="AA50" s="1" t="s">
        <v>104</v>
      </c>
      <c r="AB50" s="55"/>
      <c r="AC50" s="55"/>
      <c r="AD50" s="55"/>
      <c r="AE50" s="55"/>
      <c r="AF50" s="55"/>
      <c r="AG50" s="55"/>
      <c r="AH50" s="55"/>
    </row>
    <row r="51" spans="1:34" ht="21" hidden="1" customHeight="1" x14ac:dyDescent="0.25">
      <c r="B51" s="100"/>
      <c r="C51" s="17"/>
      <c r="D51" s="17"/>
      <c r="E51" s="17"/>
      <c r="F51" s="17"/>
      <c r="G51" s="17"/>
      <c r="H51" s="17"/>
      <c r="I51" s="17"/>
      <c r="J51" s="97"/>
      <c r="Z51" s="56" t="s">
        <v>103</v>
      </c>
      <c r="AA51" s="55" t="s">
        <v>102</v>
      </c>
    </row>
    <row r="52" spans="1:34" ht="26.25" hidden="1" customHeight="1" x14ac:dyDescent="0.4">
      <c r="A52" s="19"/>
      <c r="B52" s="81" t="s">
        <v>101</v>
      </c>
      <c r="C52" s="54"/>
      <c r="D52" s="54"/>
      <c r="E52" s="54"/>
      <c r="F52" s="54"/>
      <c r="G52" s="54"/>
      <c r="H52" s="54"/>
      <c r="I52" s="54"/>
      <c r="J52" s="82"/>
      <c r="K52" s="19"/>
      <c r="L52" s="19"/>
      <c r="M52" s="19"/>
      <c r="N52" s="19"/>
      <c r="O52" s="19"/>
      <c r="P52" s="19"/>
      <c r="Q52" s="19"/>
      <c r="R52" s="19"/>
      <c r="S52" s="19"/>
      <c r="T52" s="19"/>
      <c r="U52" s="19"/>
      <c r="V52" s="19"/>
      <c r="AA52" s="55" t="s">
        <v>100</v>
      </c>
    </row>
    <row r="53" spans="1:34" ht="5.25" hidden="1" customHeight="1" x14ac:dyDescent="0.4">
      <c r="A53" s="19"/>
      <c r="B53" s="94"/>
      <c r="C53" s="54"/>
      <c r="D53" s="54"/>
      <c r="E53" s="54"/>
      <c r="F53" s="54"/>
      <c r="G53" s="54"/>
      <c r="H53" s="54"/>
      <c r="I53" s="54"/>
      <c r="J53" s="82"/>
      <c r="K53" s="19"/>
      <c r="L53" s="19"/>
      <c r="M53" s="19"/>
      <c r="N53" s="19"/>
      <c r="O53" s="19"/>
      <c r="P53" s="19"/>
      <c r="Q53" s="19"/>
      <c r="R53" s="19"/>
      <c r="S53" s="19"/>
      <c r="T53" s="19"/>
      <c r="U53" s="19"/>
      <c r="V53" s="19"/>
      <c r="AA53" s="55" t="s">
        <v>99</v>
      </c>
    </row>
    <row r="54" spans="1:34" hidden="1" x14ac:dyDescent="0.25">
      <c r="A54" s="11"/>
      <c r="B54" s="83"/>
      <c r="C54" s="6"/>
      <c r="D54" s="6"/>
      <c r="E54" s="6"/>
      <c r="F54" s="6"/>
      <c r="G54" s="6"/>
      <c r="H54" s="6"/>
      <c r="I54" s="6"/>
      <c r="J54" s="79"/>
      <c r="AA54" s="55" t="s">
        <v>98</v>
      </c>
    </row>
    <row r="55" spans="1:34" hidden="1" outlineLevel="1" x14ac:dyDescent="0.25">
      <c r="A55" s="11"/>
      <c r="B55" s="86" t="s">
        <v>97</v>
      </c>
      <c r="C55" s="6"/>
      <c r="D55" s="6"/>
      <c r="E55" s="6"/>
      <c r="F55" s="6"/>
      <c r="G55" s="6"/>
      <c r="H55" s="6"/>
      <c r="I55" s="6"/>
      <c r="J55" s="79"/>
      <c r="AA55" s="55" t="s">
        <v>96</v>
      </c>
    </row>
    <row r="56" spans="1:34" hidden="1" outlineLevel="1" x14ac:dyDescent="0.25">
      <c r="A56" s="11"/>
      <c r="B56" s="101"/>
      <c r="C56" s="6"/>
      <c r="D56" s="6"/>
      <c r="E56" s="6"/>
      <c r="F56" s="6"/>
      <c r="G56" s="6"/>
      <c r="H56" s="6"/>
      <c r="I56" s="6"/>
      <c r="J56" s="79"/>
      <c r="AA56" s="55" t="s">
        <v>95</v>
      </c>
    </row>
    <row r="57" spans="1:34" hidden="1" outlineLevel="1" x14ac:dyDescent="0.25">
      <c r="A57" s="8" t="s">
        <v>94</v>
      </c>
      <c r="B57" s="239" t="s">
        <v>93</v>
      </c>
      <c r="C57" s="240"/>
      <c r="D57" s="240"/>
      <c r="E57" s="240"/>
      <c r="F57" s="240"/>
      <c r="G57" s="240"/>
      <c r="H57" s="240"/>
      <c r="I57" s="240"/>
      <c r="J57" s="247"/>
      <c r="AA57" s="55" t="s">
        <v>92</v>
      </c>
    </row>
    <row r="58" spans="1:34" ht="63.75" hidden="1" customHeight="1" outlineLevel="1" x14ac:dyDescent="0.25">
      <c r="B58" s="244"/>
      <c r="C58" s="245"/>
      <c r="D58" s="245"/>
      <c r="E58" s="245"/>
      <c r="F58" s="245"/>
      <c r="G58" s="245"/>
      <c r="H58" s="245"/>
      <c r="I58" s="245"/>
      <c r="J58" s="246"/>
      <c r="AA58" s="55" t="s">
        <v>91</v>
      </c>
    </row>
    <row r="59" spans="1:34" hidden="1" x14ac:dyDescent="0.25">
      <c r="B59" s="100"/>
      <c r="C59" s="17"/>
      <c r="D59" s="17"/>
      <c r="E59" s="17"/>
      <c r="F59" s="17"/>
      <c r="G59" s="17"/>
      <c r="H59" s="17"/>
      <c r="I59" s="17"/>
      <c r="J59" s="97"/>
      <c r="AA59" s="1" t="s">
        <v>90</v>
      </c>
    </row>
    <row r="60" spans="1:34" hidden="1" outlineLevel="1" x14ac:dyDescent="0.25">
      <c r="A60" s="11"/>
      <c r="B60" s="86" t="s">
        <v>89</v>
      </c>
      <c r="C60" s="6"/>
      <c r="D60" s="6"/>
      <c r="E60" s="6"/>
      <c r="F60" s="6"/>
      <c r="G60" s="6"/>
      <c r="H60" s="6"/>
      <c r="I60" s="6"/>
      <c r="J60" s="79"/>
      <c r="AA60" s="55" t="s">
        <v>88</v>
      </c>
    </row>
    <row r="61" spans="1:34" hidden="1" outlineLevel="1" x14ac:dyDescent="0.25">
      <c r="A61" s="11"/>
      <c r="B61" s="101"/>
      <c r="C61" s="6"/>
      <c r="D61" s="6"/>
      <c r="E61" s="6"/>
      <c r="F61" s="6"/>
      <c r="G61" s="6"/>
      <c r="H61" s="6"/>
      <c r="I61" s="6"/>
      <c r="J61" s="79"/>
      <c r="AA61" s="55" t="s">
        <v>87</v>
      </c>
    </row>
    <row r="62" spans="1:34" hidden="1" outlineLevel="1" x14ac:dyDescent="0.25">
      <c r="A62" s="8" t="s">
        <v>86</v>
      </c>
      <c r="B62" s="239" t="s">
        <v>85</v>
      </c>
      <c r="C62" s="240"/>
      <c r="D62" s="240"/>
      <c r="E62" s="240"/>
      <c r="F62" s="240"/>
      <c r="G62" s="240"/>
      <c r="H62" s="240"/>
      <c r="I62" s="240"/>
      <c r="J62" s="247"/>
      <c r="AA62" s="55" t="s">
        <v>84</v>
      </c>
    </row>
    <row r="63" spans="1:34" ht="27" hidden="1" customHeight="1" outlineLevel="1" x14ac:dyDescent="0.25">
      <c r="A63" s="8"/>
      <c r="B63" s="244"/>
      <c r="C63" s="245"/>
      <c r="D63" s="245"/>
      <c r="E63" s="245"/>
      <c r="F63" s="245"/>
      <c r="G63" s="245"/>
      <c r="H63" s="245"/>
      <c r="I63" s="245"/>
      <c r="J63" s="246"/>
      <c r="AA63" s="1" t="s">
        <v>83</v>
      </c>
    </row>
    <row r="64" spans="1:34" hidden="1" outlineLevel="1" x14ac:dyDescent="0.25">
      <c r="A64" s="8"/>
      <c r="B64" s="101"/>
      <c r="C64" s="6"/>
      <c r="D64" s="6"/>
      <c r="E64" s="6"/>
      <c r="F64" s="6"/>
      <c r="G64" s="6"/>
      <c r="H64" s="6"/>
      <c r="I64" s="6"/>
      <c r="J64" s="79"/>
      <c r="AA64" s="55" t="s">
        <v>82</v>
      </c>
    </row>
    <row r="65" spans="1:27" s="4" customFormat="1" ht="14.45" customHeight="1" outlineLevel="1" x14ac:dyDescent="0.25">
      <c r="A65" s="8" t="s">
        <v>81</v>
      </c>
      <c r="B65" s="239" t="s">
        <v>80</v>
      </c>
      <c r="C65" s="240"/>
      <c r="D65" s="240"/>
      <c r="E65" s="240"/>
      <c r="F65" s="240"/>
      <c r="G65" s="240"/>
      <c r="H65" s="240"/>
      <c r="I65" s="240"/>
      <c r="J65" s="247"/>
      <c r="AA65" s="55" t="s">
        <v>79</v>
      </c>
    </row>
    <row r="66" spans="1:27" ht="16.5" customHeight="1" outlineLevel="1" x14ac:dyDescent="0.25">
      <c r="A66" s="8"/>
      <c r="B66" s="102"/>
      <c r="C66" s="252" t="s">
        <v>78</v>
      </c>
      <c r="D66" s="252"/>
      <c r="E66" s="252"/>
      <c r="F66" s="253" t="s">
        <v>77</v>
      </c>
      <c r="G66" s="253"/>
      <c r="H66" s="253"/>
      <c r="I66" s="253"/>
      <c r="J66" s="254"/>
    </row>
    <row r="67" spans="1:27" ht="16.5" customHeight="1" outlineLevel="1" x14ac:dyDescent="0.25">
      <c r="A67" s="8"/>
      <c r="B67" s="102"/>
      <c r="C67" s="252" t="s">
        <v>76</v>
      </c>
      <c r="D67" s="252"/>
      <c r="E67" s="252"/>
      <c r="F67" s="253" t="s">
        <v>259</v>
      </c>
      <c r="G67" s="253"/>
      <c r="H67" s="253"/>
      <c r="I67" s="253"/>
      <c r="J67" s="254"/>
    </row>
    <row r="68" spans="1:27" ht="16.5" customHeight="1" outlineLevel="1" x14ac:dyDescent="0.25">
      <c r="A68" s="8"/>
      <c r="B68" s="102"/>
      <c r="C68" s="252" t="s">
        <v>74</v>
      </c>
      <c r="D68" s="252"/>
      <c r="E68" s="252"/>
      <c r="F68" s="253" t="s">
        <v>260</v>
      </c>
      <c r="G68" s="253"/>
      <c r="H68" s="253"/>
      <c r="I68" s="253"/>
      <c r="J68" s="254"/>
    </row>
    <row r="69" spans="1:27" ht="16.5" customHeight="1" outlineLevel="1" x14ac:dyDescent="0.25">
      <c r="A69" s="8"/>
      <c r="B69" s="102"/>
      <c r="C69" s="252" t="s">
        <v>72</v>
      </c>
      <c r="D69" s="252"/>
      <c r="E69" s="252"/>
      <c r="F69" s="253" t="s">
        <v>71</v>
      </c>
      <c r="G69" s="253"/>
      <c r="H69" s="253"/>
      <c r="I69" s="253"/>
      <c r="J69" s="254"/>
    </row>
    <row r="70" spans="1:27" ht="16.5" customHeight="1" outlineLevel="1" x14ac:dyDescent="0.25">
      <c r="A70" s="8"/>
      <c r="B70" s="102"/>
      <c r="C70" s="252" t="s">
        <v>70</v>
      </c>
      <c r="D70" s="252"/>
      <c r="E70" s="252"/>
      <c r="F70" s="253" t="s">
        <v>261</v>
      </c>
      <c r="G70" s="253"/>
      <c r="H70" s="253"/>
      <c r="I70" s="253"/>
      <c r="J70" s="254"/>
    </row>
    <row r="71" spans="1:27" ht="16.5" customHeight="1" outlineLevel="1" x14ac:dyDescent="0.25">
      <c r="A71" s="8"/>
      <c r="B71" s="102"/>
      <c r="C71" s="252" t="s">
        <v>68</v>
      </c>
      <c r="D71" s="252"/>
      <c r="E71" s="252"/>
      <c r="F71" s="253" t="s">
        <v>262</v>
      </c>
      <c r="G71" s="253"/>
      <c r="H71" s="253"/>
      <c r="I71" s="253"/>
      <c r="J71" s="254"/>
    </row>
    <row r="72" spans="1:27" ht="16.5" customHeight="1" outlineLevel="1" x14ac:dyDescent="0.25">
      <c r="A72" s="8"/>
      <c r="B72" s="102"/>
      <c r="C72" s="252" t="s">
        <v>66</v>
      </c>
      <c r="D72" s="252"/>
      <c r="E72" s="252"/>
      <c r="F72" s="253" t="s">
        <v>263</v>
      </c>
      <c r="G72" s="253"/>
      <c r="H72" s="253"/>
      <c r="I72" s="253"/>
      <c r="J72" s="254"/>
    </row>
    <row r="73" spans="1:27" hidden="1" outlineLevel="1" x14ac:dyDescent="0.25">
      <c r="A73" s="8"/>
      <c r="B73" s="83"/>
      <c r="C73" s="6"/>
      <c r="D73" s="6"/>
      <c r="E73" s="6"/>
      <c r="F73" s="6"/>
      <c r="G73" s="6"/>
      <c r="H73" s="6"/>
      <c r="I73" s="6"/>
      <c r="J73" s="79"/>
    </row>
    <row r="74" spans="1:27" s="4" customFormat="1" outlineLevel="1" x14ac:dyDescent="0.25">
      <c r="A74" s="8" t="s">
        <v>64</v>
      </c>
      <c r="B74" s="237" t="s">
        <v>63</v>
      </c>
      <c r="C74" s="238"/>
      <c r="D74" s="238"/>
      <c r="E74" s="238"/>
      <c r="F74" s="238"/>
      <c r="G74" s="238"/>
      <c r="H74" s="238"/>
      <c r="I74" s="238"/>
      <c r="J74" s="255"/>
    </row>
    <row r="75" spans="1:27" ht="26.25" customHeight="1" outlineLevel="1" x14ac:dyDescent="0.25">
      <c r="A75" s="8"/>
      <c r="B75" s="244" t="s">
        <v>62</v>
      </c>
      <c r="C75" s="245"/>
      <c r="D75" s="245"/>
      <c r="E75" s="245"/>
      <c r="F75" s="245"/>
      <c r="G75" s="245"/>
      <c r="H75" s="245"/>
      <c r="I75" s="245"/>
      <c r="J75" s="246"/>
    </row>
    <row r="76" spans="1:27" hidden="1" x14ac:dyDescent="0.25">
      <c r="A76" s="11"/>
      <c r="B76" s="100"/>
      <c r="C76" s="6"/>
      <c r="D76" s="6"/>
      <c r="E76" s="6"/>
      <c r="F76" s="6"/>
      <c r="G76" s="6"/>
      <c r="H76" s="6"/>
      <c r="I76" s="6"/>
      <c r="J76" s="79"/>
    </row>
    <row r="77" spans="1:27" hidden="1" outlineLevel="1" x14ac:dyDescent="0.25">
      <c r="A77" s="11"/>
      <c r="B77" s="86" t="s">
        <v>61</v>
      </c>
      <c r="C77" s="6"/>
      <c r="D77" s="6"/>
      <c r="E77" s="6"/>
      <c r="F77" s="6"/>
      <c r="G77" s="6"/>
      <c r="H77" s="6"/>
      <c r="I77" s="6"/>
      <c r="J77" s="79"/>
    </row>
    <row r="78" spans="1:27" s="4" customFormat="1" ht="38.450000000000003" hidden="1" customHeight="1" outlineLevel="1" x14ac:dyDescent="0.25">
      <c r="A78" s="8" t="s">
        <v>60</v>
      </c>
      <c r="B78" s="239" t="s">
        <v>59</v>
      </c>
      <c r="C78" s="240"/>
      <c r="D78" s="240"/>
      <c r="E78" s="240"/>
      <c r="F78" s="240"/>
      <c r="G78" s="240"/>
      <c r="H78" s="240"/>
      <c r="I78" s="240"/>
      <c r="J78" s="247"/>
    </row>
    <row r="79" spans="1:27" ht="27.75" hidden="1" customHeight="1" outlineLevel="1" x14ac:dyDescent="0.25">
      <c r="A79" s="10"/>
      <c r="B79" s="244"/>
      <c r="C79" s="245"/>
      <c r="D79" s="245"/>
      <c r="E79" s="245"/>
      <c r="F79" s="245"/>
      <c r="G79" s="245"/>
      <c r="H79" s="245"/>
      <c r="I79" s="245"/>
      <c r="J79" s="246"/>
    </row>
    <row r="80" spans="1:27" hidden="1" collapsed="1" x14ac:dyDescent="0.25">
      <c r="A80" s="10"/>
      <c r="B80" s="102"/>
      <c r="C80" s="9"/>
      <c r="D80" s="9"/>
      <c r="E80" s="9"/>
      <c r="F80" s="9"/>
      <c r="G80" s="9"/>
      <c r="H80" s="9"/>
      <c r="I80" s="9"/>
      <c r="J80" s="103"/>
    </row>
    <row r="81" spans="1:22" ht="5.25" hidden="1" customHeight="1" x14ac:dyDescent="0.4">
      <c r="A81" s="19"/>
      <c r="B81" s="94"/>
      <c r="C81" s="54"/>
      <c r="D81" s="54"/>
      <c r="E81" s="54"/>
      <c r="F81" s="54"/>
      <c r="G81" s="54"/>
      <c r="H81" s="54"/>
      <c r="I81" s="54"/>
      <c r="J81" s="82"/>
      <c r="K81" s="19"/>
      <c r="L81" s="19"/>
      <c r="M81" s="19"/>
      <c r="N81" s="19"/>
      <c r="O81" s="19"/>
      <c r="P81" s="19"/>
      <c r="Q81" s="19"/>
      <c r="R81" s="19"/>
      <c r="S81" s="19"/>
      <c r="T81" s="19"/>
      <c r="U81" s="19"/>
      <c r="V81" s="19"/>
    </row>
    <row r="82" spans="1:22" s="3" customFormat="1" hidden="1" x14ac:dyDescent="0.25">
      <c r="B82" s="102"/>
      <c r="C82" s="9"/>
      <c r="D82" s="9"/>
      <c r="E82" s="9"/>
      <c r="F82" s="9"/>
      <c r="G82" s="9"/>
      <c r="H82" s="9"/>
      <c r="I82" s="9"/>
      <c r="J82" s="103"/>
    </row>
    <row r="83" spans="1:22" s="4" customFormat="1" x14ac:dyDescent="0.25">
      <c r="A83" s="5" t="s">
        <v>58</v>
      </c>
      <c r="B83" s="239" t="s">
        <v>57</v>
      </c>
      <c r="C83" s="240"/>
      <c r="D83" s="240"/>
      <c r="E83" s="240"/>
      <c r="F83" s="240"/>
      <c r="G83" s="240"/>
      <c r="H83" s="240"/>
      <c r="I83" s="240"/>
      <c r="J83" s="247"/>
    </row>
    <row r="84" spans="1:22" ht="30" hidden="1" customHeight="1" x14ac:dyDescent="0.25">
      <c r="A84" s="3"/>
      <c r="B84" s="244"/>
      <c r="C84" s="245"/>
      <c r="D84" s="245"/>
      <c r="E84" s="245"/>
      <c r="F84" s="245"/>
      <c r="G84" s="245"/>
      <c r="H84" s="245"/>
      <c r="I84" s="245"/>
      <c r="J84" s="246"/>
    </row>
    <row r="85" spans="1:22" hidden="1" x14ac:dyDescent="0.25">
      <c r="A85" s="3"/>
      <c r="B85" s="83"/>
      <c r="C85" s="6"/>
      <c r="D85" s="6"/>
      <c r="E85" s="6"/>
      <c r="F85" s="6"/>
      <c r="G85" s="6"/>
      <c r="H85" s="6"/>
      <c r="I85" s="6"/>
      <c r="J85" s="79"/>
    </row>
    <row r="86" spans="1:22" ht="26.25" hidden="1" x14ac:dyDescent="0.4">
      <c r="A86" s="19"/>
      <c r="B86" s="81" t="s">
        <v>56</v>
      </c>
      <c r="C86" s="54"/>
      <c r="D86" s="54"/>
      <c r="E86" s="54"/>
      <c r="F86" s="54"/>
      <c r="G86" s="54"/>
      <c r="H86" s="54"/>
      <c r="I86" s="54"/>
      <c r="J86" s="82"/>
      <c r="K86" s="19"/>
      <c r="L86" s="19"/>
      <c r="M86" s="19"/>
      <c r="N86" s="19"/>
      <c r="O86" s="19"/>
      <c r="P86" s="19"/>
      <c r="Q86" s="19"/>
      <c r="R86" s="19"/>
      <c r="S86" s="19"/>
      <c r="T86" s="19"/>
      <c r="U86" s="19"/>
      <c r="V86" s="19"/>
    </row>
    <row r="87" spans="1:22" ht="5.25" hidden="1" customHeight="1" x14ac:dyDescent="0.4">
      <c r="A87" s="19"/>
      <c r="B87" s="94"/>
      <c r="C87" s="54"/>
      <c r="D87" s="54"/>
      <c r="E87" s="54"/>
      <c r="F87" s="54"/>
      <c r="G87" s="54"/>
      <c r="H87" s="54"/>
      <c r="I87" s="54"/>
      <c r="J87" s="82"/>
      <c r="K87" s="19"/>
      <c r="L87" s="19"/>
      <c r="M87" s="19"/>
      <c r="N87" s="19"/>
      <c r="O87" s="19"/>
      <c r="P87" s="19"/>
      <c r="Q87" s="19"/>
      <c r="R87" s="19"/>
      <c r="S87" s="19"/>
      <c r="T87" s="19"/>
      <c r="U87" s="19"/>
      <c r="V87" s="19"/>
    </row>
    <row r="88" spans="1:22" s="4" customFormat="1" hidden="1" x14ac:dyDescent="0.25">
      <c r="A88" s="5" t="s">
        <v>55</v>
      </c>
      <c r="B88" s="239" t="s">
        <v>54</v>
      </c>
      <c r="C88" s="240"/>
      <c r="D88" s="240"/>
      <c r="E88" s="240"/>
      <c r="F88" s="240"/>
      <c r="G88" s="240"/>
      <c r="H88" s="240"/>
      <c r="I88" s="240"/>
      <c r="J88" s="247"/>
    </row>
    <row r="89" spans="1:22" ht="27.75" hidden="1" customHeight="1" x14ac:dyDescent="0.25">
      <c r="A89" s="2"/>
      <c r="B89" s="256" t="s">
        <v>53</v>
      </c>
      <c r="C89" s="257"/>
      <c r="D89" s="257"/>
      <c r="E89" s="257"/>
      <c r="F89" s="257"/>
      <c r="G89" s="257"/>
      <c r="H89" s="257"/>
      <c r="I89" s="257"/>
      <c r="J89" s="258"/>
    </row>
    <row r="90" spans="1:22" hidden="1" x14ac:dyDescent="0.25">
      <c r="A90" s="2"/>
      <c r="B90" s="104" t="s">
        <v>52</v>
      </c>
      <c r="C90" s="34"/>
      <c r="D90" s="34"/>
      <c r="E90" s="34"/>
      <c r="F90" s="34"/>
      <c r="G90" s="34"/>
      <c r="H90" s="34"/>
      <c r="I90" s="34"/>
      <c r="J90" s="105"/>
    </row>
    <row r="91" spans="1:22" x14ac:dyDescent="0.25">
      <c r="A91" s="2"/>
      <c r="B91" s="259" t="s">
        <v>277</v>
      </c>
      <c r="C91" s="260"/>
      <c r="D91" s="33" t="str">
        <f t="shared" ref="D91:I91" si="0">D$111</f>
        <v>FY19</v>
      </c>
      <c r="E91" s="33" t="str">
        <f t="shared" si="0"/>
        <v>FY20</v>
      </c>
      <c r="F91" s="33" t="str">
        <f t="shared" si="0"/>
        <v>FY21</v>
      </c>
      <c r="G91" s="33" t="str">
        <f t="shared" si="0"/>
        <v>FY22</v>
      </c>
      <c r="H91" s="33" t="str">
        <f t="shared" si="0"/>
        <v>FY23</v>
      </c>
      <c r="I91" s="33" t="str">
        <f t="shared" si="0"/>
        <v>FY24</v>
      </c>
      <c r="J91" s="106" t="s">
        <v>10</v>
      </c>
    </row>
    <row r="92" spans="1:22" s="169" customFormat="1" ht="15" customHeight="1" x14ac:dyDescent="0.25">
      <c r="A92" s="166"/>
      <c r="B92" s="303" t="s">
        <v>284</v>
      </c>
      <c r="C92" s="304"/>
      <c r="D92" s="167">
        <f t="shared" ref="D92:I92" si="1">(D127+D139)-SUM(D101)</f>
        <v>7360.3199999999988</v>
      </c>
      <c r="E92" s="167">
        <f t="shared" si="1"/>
        <v>7544.3279999999986</v>
      </c>
      <c r="F92" s="167">
        <f t="shared" si="1"/>
        <v>7732.9361999999983</v>
      </c>
      <c r="G92" s="167">
        <f t="shared" si="1"/>
        <v>7926.2596049999984</v>
      </c>
      <c r="H92" s="167">
        <f t="shared" si="1"/>
        <v>8124.4160951249978</v>
      </c>
      <c r="I92" s="167">
        <f t="shared" si="1"/>
        <v>8327.5264975031223</v>
      </c>
      <c r="J92" s="168">
        <f>SUM(D92:I92)</f>
        <v>47015.786397628115</v>
      </c>
    </row>
    <row r="93" spans="1:22" ht="15" hidden="1" customHeight="1" outlineLevel="1" x14ac:dyDescent="0.25">
      <c r="A93" s="2"/>
      <c r="B93" s="263" t="s">
        <v>51</v>
      </c>
      <c r="C93" s="264"/>
      <c r="D93" s="52">
        <v>0</v>
      </c>
      <c r="E93" s="52">
        <v>0</v>
      </c>
      <c r="F93" s="52">
        <v>0</v>
      </c>
      <c r="G93" s="52">
        <v>0</v>
      </c>
      <c r="H93" s="52">
        <v>0</v>
      </c>
      <c r="I93" s="52">
        <v>0</v>
      </c>
      <c r="J93" s="107">
        <f t="shared" ref="J93:J96" si="2">SUM(D93:I93)</f>
        <v>0</v>
      </c>
    </row>
    <row r="94" spans="1:22" ht="15" hidden="1" customHeight="1" outlineLevel="1" x14ac:dyDescent="0.25">
      <c r="A94" s="2"/>
      <c r="B94" s="263" t="s">
        <v>50</v>
      </c>
      <c r="C94" s="264"/>
      <c r="D94" s="52">
        <v>0</v>
      </c>
      <c r="E94" s="52">
        <v>0</v>
      </c>
      <c r="F94" s="52">
        <v>0</v>
      </c>
      <c r="G94" s="52">
        <v>0</v>
      </c>
      <c r="H94" s="52">
        <v>0</v>
      </c>
      <c r="I94" s="52">
        <v>0</v>
      </c>
      <c r="J94" s="107">
        <f t="shared" si="2"/>
        <v>0</v>
      </c>
    </row>
    <row r="95" spans="1:22" ht="15" hidden="1" customHeight="1" outlineLevel="1" x14ac:dyDescent="0.25">
      <c r="A95" s="2"/>
      <c r="B95" s="263" t="s">
        <v>49</v>
      </c>
      <c r="C95" s="264"/>
      <c r="D95" s="52">
        <v>0</v>
      </c>
      <c r="E95" s="52">
        <v>0</v>
      </c>
      <c r="F95" s="52">
        <v>0</v>
      </c>
      <c r="G95" s="52">
        <v>0</v>
      </c>
      <c r="H95" s="52">
        <v>0</v>
      </c>
      <c r="I95" s="52">
        <v>0</v>
      </c>
      <c r="J95" s="107">
        <f t="shared" si="2"/>
        <v>0</v>
      </c>
    </row>
    <row r="96" spans="1:22" ht="15" hidden="1" customHeight="1" outlineLevel="1" x14ac:dyDescent="0.25">
      <c r="A96" s="2"/>
      <c r="B96" s="263" t="s">
        <v>48</v>
      </c>
      <c r="C96" s="264"/>
      <c r="D96" s="52">
        <v>0</v>
      </c>
      <c r="E96" s="52">
        <v>0</v>
      </c>
      <c r="F96" s="52">
        <v>0</v>
      </c>
      <c r="G96" s="52">
        <v>0</v>
      </c>
      <c r="H96" s="52">
        <v>0</v>
      </c>
      <c r="I96" s="52">
        <v>0</v>
      </c>
      <c r="J96" s="107">
        <f t="shared" si="2"/>
        <v>0</v>
      </c>
    </row>
    <row r="97" spans="1:24" ht="15" customHeight="1" collapsed="1" x14ac:dyDescent="0.25">
      <c r="A97" s="2"/>
      <c r="B97" s="259" t="s">
        <v>47</v>
      </c>
      <c r="C97" s="260"/>
      <c r="D97" s="51"/>
      <c r="E97" s="51"/>
      <c r="F97" s="50"/>
      <c r="G97" s="50"/>
      <c r="H97" s="50"/>
      <c r="I97" s="50"/>
      <c r="J97" s="108"/>
    </row>
    <row r="98" spans="1:24" x14ac:dyDescent="0.25">
      <c r="A98" s="2"/>
      <c r="B98" s="265" t="s">
        <v>46</v>
      </c>
      <c r="C98" s="266"/>
      <c r="D98" s="30"/>
      <c r="E98" s="30"/>
      <c r="F98" s="30"/>
      <c r="G98" s="30"/>
      <c r="H98" s="30"/>
      <c r="I98" s="30"/>
      <c r="J98" s="107">
        <f t="shared" ref="J98:J101" si="3">SUM(D98:I98)</f>
        <v>0</v>
      </c>
    </row>
    <row r="99" spans="1:24" x14ac:dyDescent="0.25">
      <c r="A99" s="2"/>
      <c r="B99" s="265" t="s">
        <v>45</v>
      </c>
      <c r="C99" s="266"/>
      <c r="D99" s="44"/>
      <c r="E99" s="30"/>
      <c r="F99" s="30"/>
      <c r="G99" s="30"/>
      <c r="H99" s="30"/>
      <c r="I99" s="30"/>
      <c r="J99" s="107">
        <f t="shared" si="3"/>
        <v>0</v>
      </c>
    </row>
    <row r="100" spans="1:24" x14ac:dyDescent="0.25">
      <c r="A100" s="2"/>
      <c r="B100" s="267" t="s">
        <v>44</v>
      </c>
      <c r="C100" s="268"/>
      <c r="D100" s="49">
        <f>0.15*D118</f>
        <v>1298.8799999999999</v>
      </c>
      <c r="E100" s="49">
        <f t="shared" ref="E100:I100" si="4">0.15*E118</f>
        <v>1331.3519999999996</v>
      </c>
      <c r="F100" s="49">
        <f t="shared" si="4"/>
        <v>1364.6357999999998</v>
      </c>
      <c r="G100" s="49">
        <f t="shared" si="4"/>
        <v>1398.7516949999997</v>
      </c>
      <c r="H100" s="49">
        <f t="shared" si="4"/>
        <v>1433.7204873749995</v>
      </c>
      <c r="I100" s="49">
        <f t="shared" si="4"/>
        <v>1469.5634995593743</v>
      </c>
      <c r="J100" s="107">
        <f t="shared" si="3"/>
        <v>8296.9034819343724</v>
      </c>
    </row>
    <row r="101" spans="1:24" x14ac:dyDescent="0.25">
      <c r="A101" s="2"/>
      <c r="B101" s="259" t="s">
        <v>43</v>
      </c>
      <c r="C101" s="260"/>
      <c r="D101" s="53">
        <f>SUM(D98:D100)</f>
        <v>1298.8799999999999</v>
      </c>
      <c r="E101" s="53">
        <f>SUM(E98:E100)</f>
        <v>1331.3519999999996</v>
      </c>
      <c r="F101" s="53">
        <f t="shared" ref="F101:I101" si="5">SUM(F98:F100)</f>
        <v>1364.6357999999998</v>
      </c>
      <c r="G101" s="53">
        <f t="shared" si="5"/>
        <v>1398.7516949999997</v>
      </c>
      <c r="H101" s="53">
        <f t="shared" si="5"/>
        <v>1433.7204873749995</v>
      </c>
      <c r="I101" s="53">
        <f t="shared" si="5"/>
        <v>1469.5634995593743</v>
      </c>
      <c r="J101" s="107">
        <f t="shared" si="3"/>
        <v>8296.9034819343724</v>
      </c>
    </row>
    <row r="102" spans="1:24" s="4" customFormat="1" ht="15.75" thickBot="1" x14ac:dyDescent="0.3">
      <c r="A102" s="5"/>
      <c r="B102" s="321" t="s">
        <v>42</v>
      </c>
      <c r="C102" s="322"/>
      <c r="D102" s="66">
        <f t="shared" ref="D102:I102" si="6">SUM(D92:D96)+D101</f>
        <v>8659.1999999999989</v>
      </c>
      <c r="E102" s="66">
        <f t="shared" si="6"/>
        <v>8875.6799999999985</v>
      </c>
      <c r="F102" s="66">
        <f t="shared" si="6"/>
        <v>9097.5719999999983</v>
      </c>
      <c r="G102" s="66">
        <f t="shared" si="6"/>
        <v>9325.0112999999983</v>
      </c>
      <c r="H102" s="66">
        <f t="shared" si="6"/>
        <v>9558.1365824999975</v>
      </c>
      <c r="I102" s="66">
        <f t="shared" si="6"/>
        <v>9797.089997062496</v>
      </c>
      <c r="J102" s="109">
        <f>SUM(J92:J96)+J101</f>
        <v>55312.689879562487</v>
      </c>
    </row>
    <row r="103" spans="1:24" ht="15.75" hidden="1" thickTop="1" x14ac:dyDescent="0.25">
      <c r="A103" s="2"/>
      <c r="B103" s="110"/>
      <c r="C103" s="6"/>
      <c r="D103" s="6"/>
      <c r="E103" s="6"/>
      <c r="F103" s="6"/>
      <c r="G103" s="6"/>
      <c r="H103" s="6"/>
      <c r="I103" s="6"/>
      <c r="J103" s="79"/>
    </row>
    <row r="104" spans="1:24" ht="23.25" customHeight="1" thickTop="1" x14ac:dyDescent="0.25">
      <c r="A104" s="8" t="s">
        <v>36</v>
      </c>
      <c r="B104" s="273" t="s">
        <v>41</v>
      </c>
      <c r="C104" s="274"/>
      <c r="D104" s="274"/>
      <c r="E104" s="274"/>
      <c r="F104" s="274"/>
      <c r="G104" s="274"/>
      <c r="H104" s="274"/>
      <c r="I104" s="274"/>
      <c r="J104" s="275"/>
      <c r="W104" s="46" t="s">
        <v>40</v>
      </c>
      <c r="X104" s="46" t="b">
        <v>1</v>
      </c>
    </row>
    <row r="105" spans="1:24" ht="15" customHeight="1" x14ac:dyDescent="0.25">
      <c r="A105" s="2"/>
      <c r="B105" s="256" t="s">
        <v>39</v>
      </c>
      <c r="C105" s="257"/>
      <c r="D105" s="257"/>
      <c r="E105" s="257"/>
      <c r="F105" s="257"/>
      <c r="G105" s="257"/>
      <c r="H105" s="276">
        <v>568</v>
      </c>
      <c r="I105" s="277"/>
      <c r="J105" s="97"/>
      <c r="W105" s="46" t="s">
        <v>38</v>
      </c>
      <c r="X105" s="46" t="b">
        <v>0</v>
      </c>
    </row>
    <row r="106" spans="1:24" ht="15" hidden="1" customHeight="1" x14ac:dyDescent="0.25">
      <c r="A106" s="2"/>
      <c r="B106" s="256" t="s">
        <v>37</v>
      </c>
      <c r="C106" s="257"/>
      <c r="D106" s="257"/>
      <c r="E106" s="257"/>
      <c r="F106" s="257"/>
      <c r="G106" s="257"/>
      <c r="H106" s="17"/>
      <c r="I106" s="17"/>
      <c r="J106" s="97"/>
      <c r="W106" s="46"/>
      <c r="X106" s="46"/>
    </row>
    <row r="107" spans="1:24" hidden="1" x14ac:dyDescent="0.25">
      <c r="A107" s="2"/>
      <c r="B107" s="83"/>
      <c r="C107" s="6"/>
      <c r="D107" s="6"/>
      <c r="E107" s="6"/>
      <c r="F107" s="6"/>
      <c r="G107" s="6"/>
      <c r="H107" s="6"/>
      <c r="I107" s="6"/>
      <c r="J107" s="79"/>
    </row>
    <row r="108" spans="1:24" s="4" customFormat="1" ht="15" hidden="1" customHeight="1" outlineLevel="1" x14ac:dyDescent="0.25">
      <c r="A108" s="5" t="s">
        <v>36</v>
      </c>
      <c r="B108" s="273" t="s">
        <v>35</v>
      </c>
      <c r="C108" s="274"/>
      <c r="D108" s="274"/>
      <c r="E108" s="274"/>
      <c r="F108" s="274"/>
      <c r="G108" s="274"/>
      <c r="H108" s="274"/>
      <c r="I108" s="274"/>
      <c r="J108" s="275"/>
    </row>
    <row r="109" spans="1:24" ht="30.75" hidden="1" customHeight="1" outlineLevel="1" x14ac:dyDescent="0.25">
      <c r="A109" s="2"/>
      <c r="B109" s="256" t="s">
        <v>34</v>
      </c>
      <c r="C109" s="257"/>
      <c r="D109" s="257"/>
      <c r="E109" s="257"/>
      <c r="F109" s="257"/>
      <c r="G109" s="257"/>
      <c r="H109" s="257"/>
      <c r="I109" s="257"/>
      <c r="J109" s="258"/>
    </row>
    <row r="110" spans="1:24" hidden="1" outlineLevel="1" x14ac:dyDescent="0.25">
      <c r="A110" s="2"/>
      <c r="B110" s="104" t="s">
        <v>18</v>
      </c>
      <c r="C110" s="34"/>
      <c r="D110" s="34"/>
      <c r="E110" s="34"/>
      <c r="F110" s="34"/>
      <c r="G110" s="34"/>
      <c r="H110" s="34"/>
      <c r="I110" s="34"/>
      <c r="J110" s="105"/>
    </row>
    <row r="111" spans="1:24" outlineLevel="1" x14ac:dyDescent="0.25">
      <c r="A111" s="2"/>
      <c r="B111" s="339" t="s">
        <v>33</v>
      </c>
      <c r="C111" s="340"/>
      <c r="D111" s="180" t="s">
        <v>16</v>
      </c>
      <c r="E111" s="181" t="s">
        <v>15</v>
      </c>
      <c r="F111" s="181" t="s">
        <v>14</v>
      </c>
      <c r="G111" s="181" t="s">
        <v>13</v>
      </c>
      <c r="H111" s="181" t="s">
        <v>12</v>
      </c>
      <c r="I111" s="181" t="s">
        <v>11</v>
      </c>
      <c r="J111" s="183" t="s">
        <v>10</v>
      </c>
    </row>
    <row r="112" spans="1:24" ht="15.75" outlineLevel="1" thickBot="1" x14ac:dyDescent="0.3">
      <c r="A112" s="2"/>
      <c r="B112" s="319" t="s">
        <v>32</v>
      </c>
      <c r="C112" s="320"/>
      <c r="D112" s="177"/>
      <c r="E112" s="178">
        <v>2.5000000000000001E-2</v>
      </c>
      <c r="F112" s="178">
        <v>2.5000000000000001E-2</v>
      </c>
      <c r="G112" s="178">
        <f>$F112</f>
        <v>2.5000000000000001E-2</v>
      </c>
      <c r="H112" s="178">
        <f>$F112</f>
        <v>2.5000000000000001E-2</v>
      </c>
      <c r="I112" s="178">
        <f>$F112</f>
        <v>2.5000000000000001E-2</v>
      </c>
      <c r="J112" s="179"/>
    </row>
    <row r="113" spans="1:10" outlineLevel="1" x14ac:dyDescent="0.25">
      <c r="A113" s="2"/>
      <c r="B113" s="280" t="s">
        <v>31</v>
      </c>
      <c r="C113" s="281"/>
      <c r="D113" s="170"/>
      <c r="E113" s="44"/>
      <c r="F113" s="44"/>
      <c r="G113" s="44"/>
      <c r="H113" s="44"/>
      <c r="I113" s="44"/>
      <c r="J113" s="112">
        <f t="shared" ref="J113:J126" si="7">SUM(D113:I113)</f>
        <v>0</v>
      </c>
    </row>
    <row r="114" spans="1:10" ht="15.95" customHeight="1" outlineLevel="1" x14ac:dyDescent="0.25">
      <c r="A114" s="2"/>
      <c r="B114" s="282" t="s">
        <v>30</v>
      </c>
      <c r="C114" s="283"/>
      <c r="D114" s="170"/>
      <c r="E114" s="44"/>
      <c r="F114" s="44"/>
      <c r="G114" s="44"/>
      <c r="H114" s="44"/>
      <c r="I114" s="44"/>
      <c r="J114" s="112">
        <f t="shared" si="7"/>
        <v>0</v>
      </c>
    </row>
    <row r="115" spans="1:10" outlineLevel="1" x14ac:dyDescent="0.25">
      <c r="A115" s="2"/>
      <c r="B115" s="280" t="s">
        <v>29</v>
      </c>
      <c r="C115" s="281"/>
      <c r="D115" s="171"/>
      <c r="E115" s="42"/>
      <c r="F115" s="41"/>
      <c r="G115" s="41"/>
      <c r="H115" s="41"/>
      <c r="I115" s="41"/>
      <c r="J115" s="113"/>
    </row>
    <row r="116" spans="1:10" outlineLevel="1" x14ac:dyDescent="0.25">
      <c r="A116" s="2"/>
      <c r="B116" s="280" t="s">
        <v>28</v>
      </c>
      <c r="C116" s="281"/>
      <c r="D116" s="172">
        <v>88</v>
      </c>
      <c r="E116" s="40">
        <v>88</v>
      </c>
      <c r="F116" s="39">
        <f>E116</f>
        <v>88</v>
      </c>
      <c r="G116" s="39">
        <f>F116</f>
        <v>88</v>
      </c>
      <c r="H116" s="39">
        <f t="shared" ref="H116:I116" si="8">G116</f>
        <v>88</v>
      </c>
      <c r="I116" s="39">
        <f t="shared" si="8"/>
        <v>88</v>
      </c>
      <c r="J116" s="114"/>
    </row>
    <row r="117" spans="1:10" outlineLevel="1" x14ac:dyDescent="0.25">
      <c r="A117" s="2"/>
      <c r="B117" s="280" t="s">
        <v>27</v>
      </c>
      <c r="C117" s="281"/>
      <c r="D117" s="170">
        <v>98.399999999999991</v>
      </c>
      <c r="E117" s="44">
        <v>100.85999999999999</v>
      </c>
      <c r="F117" s="43">
        <v>103.38149999999997</v>
      </c>
      <c r="G117" s="43">
        <v>105.96603749999997</v>
      </c>
      <c r="H117" s="43">
        <v>108.61518843749997</v>
      </c>
      <c r="I117" s="43">
        <v>111.33056814843745</v>
      </c>
      <c r="J117" s="112"/>
    </row>
    <row r="118" spans="1:10" outlineLevel="1" x14ac:dyDescent="0.25">
      <c r="A118" s="2"/>
      <c r="B118" s="280" t="s">
        <v>26</v>
      </c>
      <c r="C118" s="281"/>
      <c r="D118" s="173">
        <f>D116*D117</f>
        <v>8659.1999999999989</v>
      </c>
      <c r="E118" s="53">
        <f>E116*E117</f>
        <v>8875.6799999999985</v>
      </c>
      <c r="F118" s="53">
        <f t="shared" ref="F118:I118" si="9">F116*F117</f>
        <v>9097.5719999999983</v>
      </c>
      <c r="G118" s="53">
        <f t="shared" si="9"/>
        <v>9325.0112999999983</v>
      </c>
      <c r="H118" s="53">
        <f t="shared" si="9"/>
        <v>9558.1365824999975</v>
      </c>
      <c r="I118" s="53">
        <f t="shared" si="9"/>
        <v>9797.089997062496</v>
      </c>
      <c r="J118" s="107">
        <f t="shared" si="7"/>
        <v>55312.689879562487</v>
      </c>
    </row>
    <row r="119" spans="1:10" outlineLevel="1" x14ac:dyDescent="0.25">
      <c r="A119" s="2"/>
      <c r="B119" s="280" t="s">
        <v>25</v>
      </c>
      <c r="C119" s="281"/>
      <c r="D119" s="174"/>
      <c r="E119" s="73"/>
      <c r="F119" s="53">
        <f t="shared" ref="F119:G122" si="10">E119*(1+$G$112)</f>
        <v>0</v>
      </c>
      <c r="G119" s="53">
        <f t="shared" si="10"/>
        <v>0</v>
      </c>
      <c r="H119" s="53">
        <f t="shared" ref="H119:H122" si="11">G119*(1+$H$112)</f>
        <v>0</v>
      </c>
      <c r="I119" s="53">
        <f t="shared" ref="I119:I122" si="12">H119*(1+$I$112)</f>
        <v>0</v>
      </c>
      <c r="J119" s="107"/>
    </row>
    <row r="120" spans="1:10" outlineLevel="1" x14ac:dyDescent="0.25">
      <c r="A120" s="2"/>
      <c r="B120" s="280" t="s">
        <v>24</v>
      </c>
      <c r="C120" s="281"/>
      <c r="D120" s="174"/>
      <c r="E120" s="73"/>
      <c r="F120" s="53">
        <f t="shared" si="10"/>
        <v>0</v>
      </c>
      <c r="G120" s="53">
        <f t="shared" si="10"/>
        <v>0</v>
      </c>
      <c r="H120" s="53">
        <f t="shared" si="11"/>
        <v>0</v>
      </c>
      <c r="I120" s="53">
        <f t="shared" si="12"/>
        <v>0</v>
      </c>
      <c r="J120" s="107"/>
    </row>
    <row r="121" spans="1:10" outlineLevel="1" x14ac:dyDescent="0.25">
      <c r="A121" s="2"/>
      <c r="B121" s="267" t="s">
        <v>23</v>
      </c>
      <c r="C121" s="268"/>
      <c r="D121" s="174"/>
      <c r="E121" s="73"/>
      <c r="F121" s="53">
        <f t="shared" si="10"/>
        <v>0</v>
      </c>
      <c r="G121" s="53">
        <f t="shared" si="10"/>
        <v>0</v>
      </c>
      <c r="H121" s="53">
        <f t="shared" si="11"/>
        <v>0</v>
      </c>
      <c r="I121" s="53">
        <f t="shared" si="12"/>
        <v>0</v>
      </c>
      <c r="J121" s="107"/>
    </row>
    <row r="122" spans="1:10" hidden="1" outlineLevel="1" x14ac:dyDescent="0.25">
      <c r="A122" s="2"/>
      <c r="B122" s="267" t="s">
        <v>23</v>
      </c>
      <c r="C122" s="268"/>
      <c r="D122" s="174"/>
      <c r="E122" s="73"/>
      <c r="F122" s="53">
        <f t="shared" si="10"/>
        <v>0</v>
      </c>
      <c r="G122" s="53">
        <f t="shared" si="10"/>
        <v>0</v>
      </c>
      <c r="H122" s="53">
        <f t="shared" si="11"/>
        <v>0</v>
      </c>
      <c r="I122" s="53">
        <f t="shared" si="12"/>
        <v>0</v>
      </c>
      <c r="J122" s="107"/>
    </row>
    <row r="123" spans="1:10" outlineLevel="1" x14ac:dyDescent="0.25">
      <c r="A123" s="2"/>
      <c r="B123" s="280" t="s">
        <v>22</v>
      </c>
      <c r="C123" s="281"/>
      <c r="D123" s="173">
        <f>SUM(D118:D122)</f>
        <v>8659.1999999999989</v>
      </c>
      <c r="E123" s="53">
        <f>SUM(E118:E122)</f>
        <v>8875.6799999999985</v>
      </c>
      <c r="F123" s="53">
        <f t="shared" ref="F123:H123" si="13">SUM(F118:F122)</f>
        <v>9097.5719999999983</v>
      </c>
      <c r="G123" s="53">
        <f t="shared" si="13"/>
        <v>9325.0112999999983</v>
      </c>
      <c r="H123" s="53">
        <f t="shared" si="13"/>
        <v>9558.1365824999975</v>
      </c>
      <c r="I123" s="53">
        <f>SUM(I118:I122)</f>
        <v>9797.089997062496</v>
      </c>
      <c r="J123" s="107">
        <f t="shared" si="7"/>
        <v>55312.689879562487</v>
      </c>
    </row>
    <row r="124" spans="1:10" ht="15" customHeight="1" outlineLevel="1" x14ac:dyDescent="0.25">
      <c r="A124" s="2"/>
      <c r="B124" s="267" t="s">
        <v>4</v>
      </c>
      <c r="C124" s="268"/>
      <c r="D124" s="174"/>
      <c r="E124" s="73"/>
      <c r="F124" s="53">
        <f t="shared" ref="F124:G126" si="14">E124*(1+$G$112)</f>
        <v>0</v>
      </c>
      <c r="G124" s="53">
        <f t="shared" si="14"/>
        <v>0</v>
      </c>
      <c r="H124" s="53">
        <f t="shared" ref="H124:H126" si="15">G124*(1+$H$112)</f>
        <v>0</v>
      </c>
      <c r="I124" s="53">
        <f t="shared" ref="I124:I126" si="16">H124*(1+$I$112)</f>
        <v>0</v>
      </c>
      <c r="J124" s="107">
        <f t="shared" si="7"/>
        <v>0</v>
      </c>
    </row>
    <row r="125" spans="1:10" ht="15" hidden="1" customHeight="1" outlineLevel="1" x14ac:dyDescent="0.25">
      <c r="A125" s="2"/>
      <c r="B125" s="267" t="s">
        <v>4</v>
      </c>
      <c r="C125" s="268"/>
      <c r="D125" s="174"/>
      <c r="E125" s="73"/>
      <c r="F125" s="53">
        <f t="shared" si="14"/>
        <v>0</v>
      </c>
      <c r="G125" s="53">
        <f t="shared" si="14"/>
        <v>0</v>
      </c>
      <c r="H125" s="53">
        <f t="shared" si="15"/>
        <v>0</v>
      </c>
      <c r="I125" s="53">
        <f t="shared" si="16"/>
        <v>0</v>
      </c>
      <c r="J125" s="107">
        <f t="shared" si="7"/>
        <v>0</v>
      </c>
    </row>
    <row r="126" spans="1:10" ht="15" hidden="1" customHeight="1" outlineLevel="1" x14ac:dyDescent="0.25">
      <c r="A126" s="2"/>
      <c r="B126" s="288" t="s">
        <v>4</v>
      </c>
      <c r="C126" s="289"/>
      <c r="D126" s="175"/>
      <c r="E126" s="74"/>
      <c r="F126" s="48">
        <f t="shared" si="14"/>
        <v>0</v>
      </c>
      <c r="G126" s="48">
        <f t="shared" si="14"/>
        <v>0</v>
      </c>
      <c r="H126" s="48">
        <f t="shared" si="15"/>
        <v>0</v>
      </c>
      <c r="I126" s="48">
        <f t="shared" si="16"/>
        <v>0</v>
      </c>
      <c r="J126" s="115">
        <f t="shared" si="7"/>
        <v>0</v>
      </c>
    </row>
    <row r="127" spans="1:10" s="4" customFormat="1" outlineLevel="1" x14ac:dyDescent="0.25">
      <c r="A127" s="5"/>
      <c r="B127" s="271" t="s">
        <v>21</v>
      </c>
      <c r="C127" s="272"/>
      <c r="D127" s="176">
        <f t="shared" ref="D127:J127" si="17">D113+D114+D123+D124+D126+D125</f>
        <v>8659.1999999999989</v>
      </c>
      <c r="E127" s="75">
        <f t="shared" si="17"/>
        <v>8875.6799999999985</v>
      </c>
      <c r="F127" s="75">
        <f t="shared" si="17"/>
        <v>9097.5719999999983</v>
      </c>
      <c r="G127" s="75">
        <f t="shared" si="17"/>
        <v>9325.0112999999983</v>
      </c>
      <c r="H127" s="75">
        <f t="shared" si="17"/>
        <v>9558.1365824999975</v>
      </c>
      <c r="I127" s="75">
        <f t="shared" si="17"/>
        <v>9797.089997062496</v>
      </c>
      <c r="J127" s="116">
        <f t="shared" si="17"/>
        <v>55312.689879562487</v>
      </c>
    </row>
    <row r="128" spans="1:10" hidden="1" outlineLevel="1" x14ac:dyDescent="0.25">
      <c r="A128" s="2"/>
      <c r="B128" s="110"/>
      <c r="C128" s="6"/>
      <c r="D128" s="6"/>
      <c r="E128" s="6"/>
      <c r="F128" s="6"/>
      <c r="G128" s="6"/>
      <c r="H128" s="6"/>
      <c r="I128" s="6"/>
      <c r="J128" s="79"/>
    </row>
    <row r="129" spans="1:10" hidden="1" x14ac:dyDescent="0.25">
      <c r="A129" s="2"/>
      <c r="B129" s="110"/>
      <c r="C129" s="6"/>
      <c r="D129" s="6"/>
      <c r="E129" s="6"/>
      <c r="F129" s="6"/>
      <c r="G129" s="6"/>
      <c r="H129" s="6"/>
      <c r="I129" s="6"/>
      <c r="J129" s="79"/>
    </row>
    <row r="130" spans="1:10" s="4" customFormat="1" ht="15" hidden="1" customHeight="1" outlineLevel="1" x14ac:dyDescent="0.25">
      <c r="A130" s="5" t="s">
        <v>20</v>
      </c>
      <c r="B130" s="273" t="s">
        <v>19</v>
      </c>
      <c r="C130" s="274"/>
      <c r="D130" s="274"/>
      <c r="E130" s="274"/>
      <c r="F130" s="274"/>
      <c r="G130" s="274"/>
      <c r="H130" s="274"/>
      <c r="I130" s="274"/>
      <c r="J130" s="275"/>
    </row>
    <row r="131" spans="1:10" hidden="1" outlineLevel="1" x14ac:dyDescent="0.25">
      <c r="A131" s="2"/>
      <c r="B131" s="104" t="s">
        <v>18</v>
      </c>
      <c r="C131" s="34"/>
      <c r="D131" s="34"/>
      <c r="E131" s="34"/>
      <c r="F131" s="34"/>
      <c r="G131" s="34"/>
      <c r="H131" s="34"/>
      <c r="I131" s="34"/>
      <c r="J131" s="105"/>
    </row>
    <row r="132" spans="1:10" hidden="1" outlineLevel="1" x14ac:dyDescent="0.25">
      <c r="A132" s="2"/>
      <c r="B132" s="278" t="s">
        <v>17</v>
      </c>
      <c r="C132" s="279"/>
      <c r="D132" s="33" t="s">
        <v>16</v>
      </c>
      <c r="E132" s="32" t="s">
        <v>15</v>
      </c>
      <c r="F132" s="32" t="s">
        <v>14</v>
      </c>
      <c r="G132" s="32" t="s">
        <v>13</v>
      </c>
      <c r="H132" s="32" t="s">
        <v>12</v>
      </c>
      <c r="I132" s="32" t="s">
        <v>11</v>
      </c>
      <c r="J132" s="117" t="s">
        <v>10</v>
      </c>
    </row>
    <row r="133" spans="1:10" hidden="1" outlineLevel="1" x14ac:dyDescent="0.25">
      <c r="A133" s="2"/>
      <c r="B133" s="284" t="s">
        <v>9</v>
      </c>
      <c r="C133" s="285"/>
      <c r="D133" s="30"/>
      <c r="E133" s="30"/>
      <c r="F133" s="30"/>
      <c r="G133" s="30"/>
      <c r="H133" s="30"/>
      <c r="I133" s="30"/>
      <c r="J133" s="118">
        <f t="shared" ref="J133:J138" si="18">SUM(D133:I133)</f>
        <v>0</v>
      </c>
    </row>
    <row r="134" spans="1:10" hidden="1" outlineLevel="1" x14ac:dyDescent="0.25">
      <c r="A134" s="2"/>
      <c r="B134" s="284" t="s">
        <v>8</v>
      </c>
      <c r="C134" s="285"/>
      <c r="D134" s="30"/>
      <c r="E134" s="30"/>
      <c r="F134" s="30"/>
      <c r="G134" s="30"/>
      <c r="H134" s="30"/>
      <c r="I134" s="30"/>
      <c r="J134" s="118">
        <f t="shared" si="18"/>
        <v>0</v>
      </c>
    </row>
    <row r="135" spans="1:10" hidden="1" outlineLevel="1" x14ac:dyDescent="0.25">
      <c r="A135" s="2"/>
      <c r="B135" s="284" t="s">
        <v>7</v>
      </c>
      <c r="C135" s="285"/>
      <c r="D135" s="30"/>
      <c r="E135" s="30"/>
      <c r="F135" s="30"/>
      <c r="G135" s="30"/>
      <c r="H135" s="30"/>
      <c r="I135" s="30"/>
      <c r="J135" s="118">
        <f t="shared" si="18"/>
        <v>0</v>
      </c>
    </row>
    <row r="136" spans="1:10" hidden="1" outlineLevel="1" x14ac:dyDescent="0.25">
      <c r="A136" s="2"/>
      <c r="B136" s="284" t="s">
        <v>6</v>
      </c>
      <c r="C136" s="285"/>
      <c r="D136" s="30"/>
      <c r="E136" s="30"/>
      <c r="F136" s="30"/>
      <c r="G136" s="30"/>
      <c r="H136" s="30"/>
      <c r="I136" s="30"/>
      <c r="J136" s="118">
        <f t="shared" si="18"/>
        <v>0</v>
      </c>
    </row>
    <row r="137" spans="1:10" hidden="1" outlineLevel="1" x14ac:dyDescent="0.25">
      <c r="A137" s="2"/>
      <c r="B137" s="284" t="s">
        <v>5</v>
      </c>
      <c r="C137" s="285"/>
      <c r="D137" s="30"/>
      <c r="E137" s="30"/>
      <c r="F137" s="30"/>
      <c r="G137" s="30"/>
      <c r="H137" s="30"/>
      <c r="I137" s="30"/>
      <c r="J137" s="118">
        <f t="shared" si="18"/>
        <v>0</v>
      </c>
    </row>
    <row r="138" spans="1:10" hidden="1" outlineLevel="1" x14ac:dyDescent="0.25">
      <c r="A138" s="2"/>
      <c r="B138" s="267" t="s">
        <v>4</v>
      </c>
      <c r="C138" s="268"/>
      <c r="D138" s="30"/>
      <c r="E138" s="30"/>
      <c r="F138" s="30"/>
      <c r="G138" s="30"/>
      <c r="H138" s="30"/>
      <c r="I138" s="30"/>
      <c r="J138" s="118">
        <f t="shared" si="18"/>
        <v>0</v>
      </c>
    </row>
    <row r="139" spans="1:10" s="4" customFormat="1" ht="15.75" hidden="1" outlineLevel="1" thickBot="1" x14ac:dyDescent="0.3">
      <c r="A139" s="5"/>
      <c r="B139" s="286" t="s">
        <v>3</v>
      </c>
      <c r="C139" s="287"/>
      <c r="D139" s="29">
        <f>SUM(D133:D138)</f>
        <v>0</v>
      </c>
      <c r="E139" s="29">
        <f t="shared" ref="E139:J139" si="19">SUM(E133:E138)</f>
        <v>0</v>
      </c>
      <c r="F139" s="29">
        <f t="shared" si="19"/>
        <v>0</v>
      </c>
      <c r="G139" s="29">
        <f t="shared" si="19"/>
        <v>0</v>
      </c>
      <c r="H139" s="29">
        <f t="shared" si="19"/>
        <v>0</v>
      </c>
      <c r="I139" s="29">
        <f t="shared" si="19"/>
        <v>0</v>
      </c>
      <c r="J139" s="119">
        <f t="shared" si="19"/>
        <v>0</v>
      </c>
    </row>
    <row r="140" spans="1:10" hidden="1" outlineLevel="1" x14ac:dyDescent="0.25">
      <c r="A140" s="2"/>
      <c r="B140" s="110"/>
      <c r="C140" s="6"/>
      <c r="D140" s="6"/>
      <c r="E140" s="6"/>
      <c r="F140" s="6"/>
      <c r="G140" s="6"/>
      <c r="H140" s="6"/>
      <c r="I140" s="6"/>
      <c r="J140" s="79"/>
    </row>
    <row r="141" spans="1:10" hidden="1" collapsed="1" x14ac:dyDescent="0.25">
      <c r="A141" s="2"/>
      <c r="B141" s="110"/>
      <c r="C141" s="6"/>
      <c r="D141" s="6"/>
      <c r="E141" s="6"/>
      <c r="F141" s="6"/>
      <c r="G141" s="6"/>
      <c r="H141" s="6"/>
      <c r="I141" s="6"/>
      <c r="J141" s="79"/>
    </row>
    <row r="142" spans="1:10" hidden="1" x14ac:dyDescent="0.25">
      <c r="A142" s="2"/>
      <c r="B142" s="120" t="s">
        <v>2</v>
      </c>
      <c r="C142" s="6"/>
      <c r="D142" s="6"/>
      <c r="E142" s="6"/>
      <c r="F142" s="6"/>
      <c r="G142" s="6"/>
      <c r="H142" s="6"/>
      <c r="I142" s="6"/>
      <c r="J142" s="79"/>
    </row>
    <row r="143" spans="1:10" hidden="1" x14ac:dyDescent="0.25">
      <c r="A143" s="2"/>
      <c r="B143" s="83"/>
      <c r="C143" s="6"/>
      <c r="D143" s="6"/>
      <c r="E143" s="6"/>
      <c r="F143" s="6"/>
      <c r="G143" s="6"/>
      <c r="H143" s="6"/>
      <c r="I143" s="6"/>
      <c r="J143" s="79"/>
    </row>
    <row r="144" spans="1:10" s="4" customFormat="1" x14ac:dyDescent="0.25">
      <c r="A144" s="5" t="s">
        <v>1</v>
      </c>
      <c r="B144" s="121" t="s">
        <v>0</v>
      </c>
      <c r="C144" s="28"/>
      <c r="D144" s="28"/>
      <c r="E144" s="28"/>
      <c r="F144" s="28"/>
      <c r="G144" s="28"/>
      <c r="H144" s="28"/>
      <c r="I144" s="28"/>
      <c r="J144" s="122"/>
    </row>
    <row r="145" spans="1:10" s="26" customFormat="1" ht="16.5" customHeight="1" x14ac:dyDescent="0.25">
      <c r="A145" s="27"/>
      <c r="B145" s="123" t="s">
        <v>271</v>
      </c>
      <c r="C145" s="24" t="s">
        <v>285</v>
      </c>
      <c r="D145" s="25">
        <v>253</v>
      </c>
      <c r="E145" s="25">
        <v>253</v>
      </c>
      <c r="F145" s="24"/>
      <c r="G145" s="24"/>
      <c r="H145" s="24"/>
      <c r="I145" s="24"/>
      <c r="J145" s="124"/>
    </row>
    <row r="146" spans="1:10" ht="16.5" customHeight="1" x14ac:dyDescent="0.25">
      <c r="A146" s="2"/>
      <c r="B146" s="123"/>
      <c r="C146" s="24" t="s">
        <v>274</v>
      </c>
      <c r="D146" s="25">
        <v>53</v>
      </c>
      <c r="E146" s="25">
        <v>53</v>
      </c>
      <c r="F146" s="6"/>
      <c r="G146" s="6"/>
      <c r="H146" s="6"/>
      <c r="I146" s="6"/>
      <c r="J146" s="125"/>
    </row>
    <row r="147" spans="1:10" ht="16.5" customHeight="1" x14ac:dyDescent="0.25">
      <c r="A147" s="2"/>
      <c r="B147" s="123"/>
      <c r="C147" s="24" t="s">
        <v>286</v>
      </c>
      <c r="D147" s="23">
        <v>59</v>
      </c>
      <c r="E147" s="23">
        <v>59</v>
      </c>
      <c r="F147" s="6"/>
      <c r="G147" s="6"/>
      <c r="H147" s="6"/>
      <c r="I147" s="6"/>
      <c r="J147" s="125"/>
    </row>
    <row r="148" spans="1:10" ht="16.5" customHeight="1" thickBot="1" x14ac:dyDescent="0.3">
      <c r="A148" s="2"/>
      <c r="B148" s="126"/>
      <c r="C148" s="127" t="s">
        <v>10</v>
      </c>
      <c r="D148" s="128">
        <f>SUM(D145:D147)</f>
        <v>365</v>
      </c>
      <c r="E148" s="128">
        <f>SUM(E145:E147)</f>
        <v>365</v>
      </c>
      <c r="F148" s="129"/>
      <c r="G148" s="127"/>
      <c r="H148" s="127"/>
      <c r="I148" s="127"/>
      <c r="J148" s="130"/>
    </row>
    <row r="149" spans="1:10" x14ac:dyDescent="0.25">
      <c r="A149" s="2"/>
      <c r="B149" s="2"/>
      <c r="C149" s="2"/>
      <c r="D149" s="2"/>
      <c r="E149" s="2"/>
      <c r="F149" s="2"/>
      <c r="G149" s="2"/>
      <c r="H149" s="2"/>
      <c r="I149" s="2"/>
      <c r="J149" s="2"/>
    </row>
    <row r="150" spans="1:10" x14ac:dyDescent="0.25">
      <c r="A150" s="3"/>
      <c r="B150" s="2"/>
      <c r="C150" s="2"/>
      <c r="D150" s="2"/>
      <c r="E150" s="2"/>
      <c r="F150" s="2"/>
      <c r="G150" s="2"/>
      <c r="H150" s="2"/>
      <c r="I150" s="2"/>
      <c r="J150" s="2"/>
    </row>
    <row r="151" spans="1:10" x14ac:dyDescent="0.25">
      <c r="B151" s="2"/>
      <c r="C151" s="2"/>
      <c r="D151" s="2"/>
      <c r="E151" s="2"/>
      <c r="F151" s="2"/>
      <c r="G151" s="2"/>
      <c r="H151" s="2"/>
      <c r="I151" s="2"/>
      <c r="J151" s="2"/>
    </row>
    <row r="152" spans="1:10" x14ac:dyDescent="0.25">
      <c r="B152" s="2"/>
      <c r="C152" s="2"/>
      <c r="D152" s="2"/>
      <c r="E152" s="2"/>
      <c r="F152" s="2"/>
      <c r="G152" s="2"/>
      <c r="H152" s="2"/>
      <c r="I152" s="2"/>
      <c r="J152" s="2"/>
    </row>
    <row r="153" spans="1:10" x14ac:dyDescent="0.25">
      <c r="B153" s="2"/>
      <c r="C153" s="2"/>
      <c r="D153" s="2"/>
      <c r="E153" s="2"/>
      <c r="F153" s="2"/>
      <c r="G153" s="2"/>
      <c r="H153" s="2"/>
      <c r="I153" s="2"/>
      <c r="J153" s="2"/>
    </row>
    <row r="154" spans="1:10" x14ac:dyDescent="0.25">
      <c r="B154" s="22"/>
      <c r="C154" s="22"/>
      <c r="D154" s="22"/>
      <c r="E154" s="22"/>
      <c r="F154" s="22"/>
      <c r="G154" s="22"/>
      <c r="H154" s="22"/>
      <c r="I154" s="22"/>
      <c r="J154" s="22"/>
    </row>
    <row r="155" spans="1:10" x14ac:dyDescent="0.25">
      <c r="B155" s="22"/>
      <c r="C155" s="22"/>
      <c r="D155" s="22"/>
      <c r="E155" s="22"/>
      <c r="F155" s="22"/>
      <c r="G155" s="22"/>
      <c r="H155" s="22"/>
      <c r="I155" s="22"/>
      <c r="J155" s="22"/>
    </row>
    <row r="156" spans="1:10" x14ac:dyDescent="0.25">
      <c r="B156" s="22"/>
      <c r="C156" s="22"/>
      <c r="D156" s="22"/>
      <c r="E156" s="22"/>
      <c r="F156" s="22"/>
      <c r="G156" s="22"/>
      <c r="H156" s="22"/>
      <c r="I156" s="22"/>
      <c r="J156" s="22"/>
    </row>
    <row r="157" spans="1:10" x14ac:dyDescent="0.25">
      <c r="B157" s="22"/>
      <c r="C157" s="22"/>
      <c r="D157" s="22"/>
      <c r="E157" s="22"/>
      <c r="F157" s="22"/>
      <c r="G157" s="22"/>
      <c r="H157" s="22"/>
      <c r="I157" s="22"/>
      <c r="J157" s="22"/>
    </row>
    <row r="158" spans="1:10" x14ac:dyDescent="0.25">
      <c r="B158" s="22"/>
      <c r="C158" s="22"/>
      <c r="D158" s="22"/>
      <c r="E158" s="22"/>
      <c r="F158" s="22"/>
      <c r="G158" s="22"/>
      <c r="H158" s="22"/>
      <c r="I158" s="22"/>
      <c r="J158" s="22"/>
    </row>
    <row r="159" spans="1:10" x14ac:dyDescent="0.25">
      <c r="B159" s="22"/>
      <c r="C159" s="22"/>
      <c r="D159" s="22"/>
      <c r="E159" s="22"/>
      <c r="F159" s="22"/>
      <c r="G159" s="22"/>
      <c r="H159" s="22"/>
      <c r="I159" s="22"/>
      <c r="J159" s="22"/>
    </row>
    <row r="160" spans="1:10" x14ac:dyDescent="0.25">
      <c r="B160" s="22"/>
      <c r="C160" s="22"/>
      <c r="D160" s="22"/>
      <c r="E160" s="22"/>
      <c r="F160" s="22"/>
      <c r="G160" s="22"/>
      <c r="H160" s="22"/>
      <c r="I160" s="22"/>
      <c r="J160" s="22"/>
    </row>
    <row r="161" spans="2:10" x14ac:dyDescent="0.25">
      <c r="B161" s="22"/>
      <c r="C161" s="22"/>
      <c r="D161" s="22"/>
      <c r="E161" s="22"/>
      <c r="F161" s="22"/>
      <c r="G161" s="22"/>
      <c r="H161" s="22"/>
      <c r="I161" s="22"/>
      <c r="J161" s="22"/>
    </row>
    <row r="162" spans="2:10" x14ac:dyDescent="0.25">
      <c r="B162" s="22"/>
      <c r="C162" s="22"/>
      <c r="D162" s="22"/>
      <c r="E162" s="22"/>
      <c r="F162" s="22"/>
      <c r="G162" s="22"/>
      <c r="H162" s="22"/>
      <c r="I162" s="22"/>
      <c r="J162" s="22"/>
    </row>
    <row r="163" spans="2:10" x14ac:dyDescent="0.25">
      <c r="B163" s="22"/>
      <c r="C163" s="22"/>
      <c r="D163" s="22"/>
      <c r="E163" s="22"/>
      <c r="F163" s="22"/>
      <c r="G163" s="22"/>
      <c r="H163" s="22"/>
      <c r="I163" s="22"/>
      <c r="J163" s="22"/>
    </row>
    <row r="164" spans="2:10" x14ac:dyDescent="0.25">
      <c r="B164" s="22"/>
      <c r="C164" s="22"/>
      <c r="D164" s="22"/>
      <c r="E164" s="22"/>
      <c r="F164" s="22"/>
      <c r="G164" s="22"/>
      <c r="H164" s="22"/>
      <c r="I164" s="22"/>
      <c r="J164" s="22"/>
    </row>
    <row r="165" spans="2:10" x14ac:dyDescent="0.25">
      <c r="B165" s="22"/>
      <c r="C165" s="22"/>
      <c r="D165" s="22"/>
      <c r="E165" s="22"/>
      <c r="F165" s="22"/>
      <c r="G165" s="22"/>
      <c r="H165" s="22"/>
      <c r="I165" s="22"/>
      <c r="J165" s="22"/>
    </row>
    <row r="166" spans="2:10" x14ac:dyDescent="0.25">
      <c r="B166" s="22"/>
      <c r="C166" s="22"/>
      <c r="D166" s="22"/>
      <c r="E166" s="22"/>
      <c r="F166" s="22"/>
      <c r="G166" s="22"/>
      <c r="H166" s="22"/>
      <c r="I166" s="22"/>
      <c r="J166" s="22"/>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9" name="Range7"/>
    <protectedRange sqref="D133:I138" name="Range5"/>
    <protectedRange sqref="D113:I114" name="Range1"/>
    <protectedRange sqref="D116:E117" name="Range2"/>
    <protectedRange sqref="D119:E120" name="Range3"/>
    <protectedRange sqref="B121:E122" name="Range4"/>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 sqref="B145:J145" name="Range6_1"/>
  </protectedRanges>
  <mergeCells count="116">
    <mergeCell ref="B11:C12"/>
    <mergeCell ref="D11:E12"/>
    <mergeCell ref="F11:H11"/>
    <mergeCell ref="F12:H12"/>
    <mergeCell ref="D4:H4"/>
    <mergeCell ref="B8:J8"/>
    <mergeCell ref="B10:C10"/>
    <mergeCell ref="D10:E10"/>
    <mergeCell ref="F10:H10"/>
    <mergeCell ref="I10:J10"/>
    <mergeCell ref="I2:J4"/>
    <mergeCell ref="B1:C1"/>
    <mergeCell ref="D1:H1"/>
    <mergeCell ref="B2:C2"/>
    <mergeCell ref="D2:H2"/>
    <mergeCell ref="D3:H3"/>
    <mergeCell ref="B17:J17"/>
    <mergeCell ref="B22:C22"/>
    <mergeCell ref="D22:F22"/>
    <mergeCell ref="G22:J22"/>
    <mergeCell ref="B29:D29"/>
    <mergeCell ref="B36:G36"/>
    <mergeCell ref="I13:J13"/>
    <mergeCell ref="B14:C15"/>
    <mergeCell ref="D14:E15"/>
    <mergeCell ref="F14:H15"/>
    <mergeCell ref="B16:C16"/>
    <mergeCell ref="D16:J16"/>
    <mergeCell ref="B13:C13"/>
    <mergeCell ref="D13:E13"/>
    <mergeCell ref="F13:H13"/>
    <mergeCell ref="B45:J45"/>
    <mergeCell ref="B47:J47"/>
    <mergeCell ref="B48:C48"/>
    <mergeCell ref="D48:J48"/>
    <mergeCell ref="B49:C49"/>
    <mergeCell ref="D49:J49"/>
    <mergeCell ref="B37:J37"/>
    <mergeCell ref="B38:J38"/>
    <mergeCell ref="B40:J40"/>
    <mergeCell ref="B42:J42"/>
    <mergeCell ref="B43:J43"/>
    <mergeCell ref="B44:J44"/>
    <mergeCell ref="B65:J65"/>
    <mergeCell ref="C66:E66"/>
    <mergeCell ref="F66:J66"/>
    <mergeCell ref="C67:E67"/>
    <mergeCell ref="F67:J67"/>
    <mergeCell ref="C68:E68"/>
    <mergeCell ref="F68:J68"/>
    <mergeCell ref="B50:C50"/>
    <mergeCell ref="D50:J50"/>
    <mergeCell ref="B57:J57"/>
    <mergeCell ref="B58:J58"/>
    <mergeCell ref="B62:J62"/>
    <mergeCell ref="B63:J63"/>
    <mergeCell ref="C72:E72"/>
    <mergeCell ref="F72:J72"/>
    <mergeCell ref="B74:J74"/>
    <mergeCell ref="B75:J75"/>
    <mergeCell ref="B78:J78"/>
    <mergeCell ref="B79:J79"/>
    <mergeCell ref="C69:E69"/>
    <mergeCell ref="F69:J69"/>
    <mergeCell ref="C70:E70"/>
    <mergeCell ref="F70:J70"/>
    <mergeCell ref="C71:E71"/>
    <mergeCell ref="F71:J71"/>
    <mergeCell ref="B93:C93"/>
    <mergeCell ref="B94:C94"/>
    <mergeCell ref="B95:C95"/>
    <mergeCell ref="B96:C96"/>
    <mergeCell ref="B97:C97"/>
    <mergeCell ref="B98:C98"/>
    <mergeCell ref="B83:J83"/>
    <mergeCell ref="B84:J84"/>
    <mergeCell ref="B88:J88"/>
    <mergeCell ref="B89:J89"/>
    <mergeCell ref="B91:C91"/>
    <mergeCell ref="B92:C92"/>
    <mergeCell ref="B106:G106"/>
    <mergeCell ref="B108:J108"/>
    <mergeCell ref="B109:J109"/>
    <mergeCell ref="B111:C111"/>
    <mergeCell ref="B112:C112"/>
    <mergeCell ref="B113:C113"/>
    <mergeCell ref="B99:C99"/>
    <mergeCell ref="B100:C100"/>
    <mergeCell ref="B101:C101"/>
    <mergeCell ref="B102:C102"/>
    <mergeCell ref="B104:J104"/>
    <mergeCell ref="B105:G105"/>
    <mergeCell ref="H105:I105"/>
    <mergeCell ref="B120:C120"/>
    <mergeCell ref="B121:C121"/>
    <mergeCell ref="B122:C122"/>
    <mergeCell ref="B123:C123"/>
    <mergeCell ref="B124:C124"/>
    <mergeCell ref="B125:C125"/>
    <mergeCell ref="B114:C114"/>
    <mergeCell ref="B115:C115"/>
    <mergeCell ref="B116:C116"/>
    <mergeCell ref="B117:C117"/>
    <mergeCell ref="B118:C118"/>
    <mergeCell ref="B119:C119"/>
    <mergeCell ref="B135:C135"/>
    <mergeCell ref="B136:C136"/>
    <mergeCell ref="B137:C137"/>
    <mergeCell ref="B138:C138"/>
    <mergeCell ref="B139:C139"/>
    <mergeCell ref="B126:C126"/>
    <mergeCell ref="B127:C127"/>
    <mergeCell ref="B130:J130"/>
    <mergeCell ref="B132:C132"/>
    <mergeCell ref="B133:C133"/>
    <mergeCell ref="B134:C134"/>
  </mergeCells>
  <dataValidations disablePrompts="1"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58" orientation="portrait" r:id="rId1"/>
  <headerFooter>
    <oddHeader>&amp;L&amp;"-,Regular"&amp;11&amp;K000000FY 2019 Durham Workplan&amp;"-,Italic"&amp;10&amp;K00-046
&amp;R&amp;"-,Regular"&amp;A</oddHeader>
    <oddFooter>&amp;C&amp;"-,Regular"Transit Services - GoDurham &amp;P&amp;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6</xdr:col>
                    <xdr:colOff>1076325</xdr:colOff>
                    <xdr:row>34</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5</xdr:col>
                    <xdr:colOff>495300</xdr:colOff>
                    <xdr:row>34</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4</xdr:col>
                    <xdr:colOff>314325</xdr:colOff>
                    <xdr:row>22</xdr:row>
                    <xdr:rowOff>9525</xdr:rowOff>
                  </from>
                  <to>
                    <xdr:col>5</xdr:col>
                    <xdr:colOff>1019175</xdr:colOff>
                    <xdr:row>33</xdr:row>
                    <xdr:rowOff>190500</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5</xdr:col>
                    <xdr:colOff>1209675</xdr:colOff>
                    <xdr:row>22</xdr:row>
                    <xdr:rowOff>9525</xdr:rowOff>
                  </from>
                  <to>
                    <xdr:col>7</xdr:col>
                    <xdr:colOff>571500</xdr:colOff>
                    <xdr:row>33</xdr:row>
                    <xdr:rowOff>190500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7</xdr:col>
                    <xdr:colOff>781050</xdr:colOff>
                    <xdr:row>22</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2</xdr:col>
                    <xdr:colOff>1009650</xdr:colOff>
                    <xdr:row>16</xdr:row>
                    <xdr:rowOff>219075</xdr:rowOff>
                  </from>
                  <to>
                    <xdr:col>3</xdr:col>
                    <xdr:colOff>781050</xdr:colOff>
                    <xdr:row>16</xdr:row>
                    <xdr:rowOff>219075</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2</xdr:col>
                    <xdr:colOff>1009650</xdr:colOff>
                    <xdr:row>16</xdr:row>
                    <xdr:rowOff>219075</xdr:rowOff>
                  </from>
                  <to>
                    <xdr:col>3</xdr:col>
                    <xdr:colOff>771525</xdr:colOff>
                    <xdr:row>16</xdr:row>
                    <xdr:rowOff>219075</xdr:rowOff>
                  </to>
                </anchor>
              </controlPr>
            </control>
          </mc:Choice>
        </mc:AlternateContent>
        <mc:AlternateContent xmlns:mc="http://schemas.openxmlformats.org/markup-compatibility/2006">
          <mc:Choice Requires="x14">
            <control shapeId="7176" r:id="rId11" name="Check Box 8">
              <controlPr defaultSize="0" autoFill="0" autoLine="0" autoPict="0">
                <anchor moveWithCells="1">
                  <from>
                    <xdr:col>2</xdr:col>
                    <xdr:colOff>1009650</xdr:colOff>
                    <xdr:row>16</xdr:row>
                    <xdr:rowOff>219075</xdr:rowOff>
                  </from>
                  <to>
                    <xdr:col>3</xdr:col>
                    <xdr:colOff>781050</xdr:colOff>
                    <xdr:row>16</xdr:row>
                    <xdr:rowOff>219075</xdr:rowOff>
                  </to>
                </anchor>
              </controlPr>
            </control>
          </mc:Choice>
        </mc:AlternateContent>
        <mc:AlternateContent xmlns:mc="http://schemas.openxmlformats.org/markup-compatibility/2006">
          <mc:Choice Requires="x14">
            <control shapeId="7177" r:id="rId12" name="Check Box 9">
              <controlPr defaultSize="0" autoFill="0" autoLine="0" autoPict="0">
                <anchor moveWithCells="1">
                  <from>
                    <xdr:col>3</xdr:col>
                    <xdr:colOff>857250</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7178" r:id="rId13" name="Check Box 10">
              <controlPr defaultSize="0" autoFill="0" autoLine="0" autoPict="0">
                <anchor moveWithCells="1">
                  <from>
                    <xdr:col>5</xdr:col>
                    <xdr:colOff>19050</xdr:colOff>
                    <xdr:row>16</xdr:row>
                    <xdr:rowOff>219075</xdr:rowOff>
                  </from>
                  <to>
                    <xdr:col>5</xdr:col>
                    <xdr:colOff>990600</xdr:colOff>
                    <xdr:row>16</xdr:row>
                    <xdr:rowOff>219075</xdr:rowOff>
                  </to>
                </anchor>
              </controlPr>
            </control>
          </mc:Choice>
        </mc:AlternateContent>
        <mc:AlternateContent xmlns:mc="http://schemas.openxmlformats.org/markup-compatibility/2006">
          <mc:Choice Requires="x14">
            <control shapeId="7179" r:id="rId14" name="Check Box 11">
              <controlPr defaultSize="0" autoFill="0" autoLine="0" autoPict="0">
                <anchor moveWithCells="1">
                  <from>
                    <xdr:col>2</xdr:col>
                    <xdr:colOff>1009650</xdr:colOff>
                    <xdr:row>16</xdr:row>
                    <xdr:rowOff>219075</xdr:rowOff>
                  </from>
                  <to>
                    <xdr:col>3</xdr:col>
                    <xdr:colOff>781050</xdr:colOff>
                    <xdr:row>16</xdr:row>
                    <xdr:rowOff>219075</xdr:rowOff>
                  </to>
                </anchor>
              </controlPr>
            </control>
          </mc:Choice>
        </mc:AlternateContent>
        <mc:AlternateContent xmlns:mc="http://schemas.openxmlformats.org/markup-compatibility/2006">
          <mc:Choice Requires="x14">
            <control shapeId="7180" r:id="rId15" name="Check Box 12">
              <controlPr defaultSize="0" autoFill="0" autoLine="0" autoPict="0">
                <anchor moveWithCells="1">
                  <from>
                    <xdr:col>5</xdr:col>
                    <xdr:colOff>28575</xdr:colOff>
                    <xdr:row>16</xdr:row>
                    <xdr:rowOff>219075</xdr:rowOff>
                  </from>
                  <to>
                    <xdr:col>5</xdr:col>
                    <xdr:colOff>990600</xdr:colOff>
                    <xdr:row>16</xdr:row>
                    <xdr:rowOff>219075</xdr:rowOff>
                  </to>
                </anchor>
              </controlPr>
            </control>
          </mc:Choice>
        </mc:AlternateContent>
        <mc:AlternateContent xmlns:mc="http://schemas.openxmlformats.org/markup-compatibility/2006">
          <mc:Choice Requires="x14">
            <control shapeId="7181" r:id="rId16" name="Check Box 13">
              <controlPr defaultSize="0" autoFill="0" autoLine="0" autoPict="0">
                <anchor moveWithCells="1">
                  <from>
                    <xdr:col>5</xdr:col>
                    <xdr:colOff>19050</xdr:colOff>
                    <xdr:row>16</xdr:row>
                    <xdr:rowOff>219075</xdr:rowOff>
                  </from>
                  <to>
                    <xdr:col>5</xdr:col>
                    <xdr:colOff>981075</xdr:colOff>
                    <xdr:row>16</xdr:row>
                    <xdr:rowOff>219075</xdr:rowOff>
                  </to>
                </anchor>
              </controlPr>
            </control>
          </mc:Choice>
        </mc:AlternateContent>
        <mc:AlternateContent xmlns:mc="http://schemas.openxmlformats.org/markup-compatibility/2006">
          <mc:Choice Requires="x14">
            <control shapeId="7182" r:id="rId17" name="Check Box 14">
              <controlPr defaultSize="0" autoFill="0" autoLine="0" autoPict="0">
                <anchor moveWithCells="1">
                  <from>
                    <xdr:col>3</xdr:col>
                    <xdr:colOff>866775</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7183" r:id="rId18" name="Check Box 15">
              <controlPr defaultSize="0" autoFill="0" autoLine="0" autoPict="0">
                <anchor moveWithCells="1">
                  <from>
                    <xdr:col>3</xdr:col>
                    <xdr:colOff>866775</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7184" r:id="rId19" name="Check Box 16">
              <controlPr defaultSize="0" autoFill="0" autoLine="0" autoPict="0">
                <anchor moveWithCells="1">
                  <from>
                    <xdr:col>3</xdr:col>
                    <xdr:colOff>857250</xdr:colOff>
                    <xdr:row>16</xdr:row>
                    <xdr:rowOff>219075</xdr:rowOff>
                  </from>
                  <to>
                    <xdr:col>4</xdr:col>
                    <xdr:colOff>476250</xdr:colOff>
                    <xdr:row>16</xdr:row>
                    <xdr:rowOff>219075</xdr:rowOff>
                  </to>
                </anchor>
              </controlPr>
            </control>
          </mc:Choice>
        </mc:AlternateContent>
        <mc:AlternateContent xmlns:mc="http://schemas.openxmlformats.org/markup-compatibility/2006">
          <mc:Choice Requires="x14">
            <control shapeId="7185"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7186"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7187" r:id="rId22" name="Check Box 19">
              <controlPr defaultSize="0" autoFill="0" autoLine="0" autoPict="0">
                <anchor moveWithCells="1">
                  <from>
                    <xdr:col>7</xdr:col>
                    <xdr:colOff>1276350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7188" r:id="rId23" name="Check Box 20">
              <controlPr defaultSize="0" autoFill="0" autoLine="0" autoPict="0">
                <anchor moveWithCells="1">
                  <from>
                    <xdr:col>6</xdr:col>
                    <xdr:colOff>762000</xdr:colOff>
                    <xdr:row>103</xdr:row>
                    <xdr:rowOff>9525</xdr:rowOff>
                  </from>
                  <to>
                    <xdr:col>7</xdr:col>
                    <xdr:colOff>990600</xdr:colOff>
                    <xdr:row>103</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54</vt:i4>
      </vt:variant>
    </vt:vector>
  </HeadingPairs>
  <TitlesOfParts>
    <vt:vector size="63" baseType="lpstr">
      <vt:lpstr>GoDurham#5 </vt:lpstr>
      <vt:lpstr>GoDurham #10</vt:lpstr>
      <vt:lpstr>GoDurham #3</vt:lpstr>
      <vt:lpstr>GoDurham #12-14</vt:lpstr>
      <vt:lpstr>GoDurham #15</vt:lpstr>
      <vt:lpstr>GoDurham #20</vt:lpstr>
      <vt:lpstr>GoDurham #5</vt:lpstr>
      <vt:lpstr>GoDurham - Sunday Later Service</vt:lpstr>
      <vt:lpstr>GoDurham all NYE</vt:lpstr>
      <vt:lpstr>'GoDurham - Sunday Later Service'!Added_notes_as_appropriate</vt:lpstr>
      <vt:lpstr>'GoDurham #10'!Added_notes_as_appropriate</vt:lpstr>
      <vt:lpstr>'GoDurham #12-14'!Added_notes_as_appropriate</vt:lpstr>
      <vt:lpstr>'GoDurham #15'!Added_notes_as_appropriate</vt:lpstr>
      <vt:lpstr>'GoDurham #20'!Added_notes_as_appropriate</vt:lpstr>
      <vt:lpstr>'GoDurham #3'!Added_notes_as_appropriate</vt:lpstr>
      <vt:lpstr>'GoDurham all NYE'!Added_notes_as_appropriate</vt:lpstr>
      <vt:lpstr>'GoDurham#5 '!Added_notes_as_appropriate</vt:lpstr>
      <vt:lpstr>Added_notes_as_appropriate</vt:lpstr>
      <vt:lpstr>'GoDurham - Sunday Later Service'!End_Date</vt:lpstr>
      <vt:lpstr>'GoDurham #10'!End_Date</vt:lpstr>
      <vt:lpstr>'GoDurham #12-14'!End_Date</vt:lpstr>
      <vt:lpstr>'GoDurham #15'!End_Date</vt:lpstr>
      <vt:lpstr>'GoDurham #20'!End_Date</vt:lpstr>
      <vt:lpstr>'GoDurham #3'!End_Date</vt:lpstr>
      <vt:lpstr>'GoDurham all NYE'!End_Date</vt:lpstr>
      <vt:lpstr>'GoDurham#5 '!End_Date</vt:lpstr>
      <vt:lpstr>End_Date</vt:lpstr>
      <vt:lpstr>'GoDurham - Sunday Later Service'!Print_Area</vt:lpstr>
      <vt:lpstr>'GoDurham #10'!Print_Area</vt:lpstr>
      <vt:lpstr>'GoDurham #12-14'!Print_Area</vt:lpstr>
      <vt:lpstr>'GoDurham #15'!Print_Area</vt:lpstr>
      <vt:lpstr>'GoDurham #20'!Print_Area</vt:lpstr>
      <vt:lpstr>'GoDurham #3'!Print_Area</vt:lpstr>
      <vt:lpstr>'GoDurham #5'!Print_Area</vt:lpstr>
      <vt:lpstr>'GoDurham all NYE'!Print_Area</vt:lpstr>
      <vt:lpstr>'GoDurham#5 '!Print_Area</vt:lpstr>
      <vt:lpstr>'GoDurham - Sunday Later Service'!Project_Name</vt:lpstr>
      <vt:lpstr>'GoDurham #10'!Project_Name</vt:lpstr>
      <vt:lpstr>'GoDurham #12-14'!Project_Name</vt:lpstr>
      <vt:lpstr>'GoDurham #15'!Project_Name</vt:lpstr>
      <vt:lpstr>'GoDurham #20'!Project_Name</vt:lpstr>
      <vt:lpstr>'GoDurham #3'!Project_Name</vt:lpstr>
      <vt:lpstr>'GoDurham all NYE'!Project_Name</vt:lpstr>
      <vt:lpstr>'GoDurham#5 '!Project_Name</vt:lpstr>
      <vt:lpstr>Project_Name</vt:lpstr>
      <vt:lpstr>'GoDurham - Sunday Later Service'!Requesting_Agency</vt:lpstr>
      <vt:lpstr>'GoDurham #10'!Requesting_Agency</vt:lpstr>
      <vt:lpstr>'GoDurham #12-14'!Requesting_Agency</vt:lpstr>
      <vt:lpstr>'GoDurham #15'!Requesting_Agency</vt:lpstr>
      <vt:lpstr>'GoDurham #20'!Requesting_Agency</vt:lpstr>
      <vt:lpstr>'GoDurham #3'!Requesting_Agency</vt:lpstr>
      <vt:lpstr>'GoDurham all NYE'!Requesting_Agency</vt:lpstr>
      <vt:lpstr>'GoDurham#5 '!Requesting_Agency</vt:lpstr>
      <vt:lpstr>Requesting_Agency</vt:lpstr>
      <vt:lpstr>'GoDurham - Sunday Later Service'!Start_Date</vt:lpstr>
      <vt:lpstr>'GoDurham #10'!Start_Date</vt:lpstr>
      <vt:lpstr>'GoDurham #12-14'!Start_Date</vt:lpstr>
      <vt:lpstr>'GoDurham #15'!Start_Date</vt:lpstr>
      <vt:lpstr>'GoDurham #20'!Start_Date</vt:lpstr>
      <vt:lpstr>'GoDurham #3'!Start_Date</vt:lpstr>
      <vt:lpstr>'GoDurham all NYE'!Start_Date</vt:lpstr>
      <vt:lpstr>'GoDurham#5 '!Start_Date</vt:lpstr>
      <vt:lpstr>Start_Date</vt:lpstr>
    </vt:vector>
  </TitlesOfParts>
  <Company>City of Durham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Allen, Barry</dc:creator>
  <cp:lastModifiedBy>Lenovo User</cp:lastModifiedBy>
  <cp:lastPrinted>2018-03-10T20:20:54Z</cp:lastPrinted>
  <dcterms:created xsi:type="dcterms:W3CDTF">2018-03-09T20:00:38Z</dcterms:created>
  <dcterms:modified xsi:type="dcterms:W3CDTF">2018-03-11T19:00:58Z</dcterms:modified>
</cp:coreProperties>
</file>