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Orange Projects\"/>
    </mc:Choice>
  </mc:AlternateContent>
  <bookViews>
    <workbookView xWindow="0" yWindow="0" windowWidth="25200" windowHeight="12570"/>
  </bookViews>
  <sheets>
    <sheet name="ToCH Legion" sheetId="1" r:id="rId1"/>
    <sheet name="ToCH Dobbins" sheetId="2" r:id="rId2"/>
  </sheets>
  <externalReferences>
    <externalReference r:id="rId3"/>
  </externalReferences>
  <definedNames>
    <definedName name="KPI_a">'[1]CHT-Manning Bus'!$B$48&amp;'[1]CHT-Manning Bus'!$D$48</definedName>
    <definedName name="KPI_b">'[1]CHT-Manning Bus'!$B$49&amp;'[1]CHT-Manning Bus'!$D$49</definedName>
    <definedName name="KPI_c">'[1]CHT-Manning Bus'!$B$50&amp;'[1]CHT-Manning Bus'!$D$50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2" l="1"/>
  <c r="J11" i="2"/>
  <c r="D91" i="2"/>
  <c r="E91" i="2"/>
  <c r="F91" i="2"/>
  <c r="G91" i="2"/>
  <c r="H91" i="2"/>
  <c r="I91" i="2"/>
  <c r="J93" i="2"/>
  <c r="J94" i="2"/>
  <c r="J95" i="2"/>
  <c r="J96" i="2"/>
  <c r="J98" i="2"/>
  <c r="J99" i="2"/>
  <c r="J100" i="2"/>
  <c r="D101" i="2"/>
  <c r="J101" i="2" s="1"/>
  <c r="E101" i="2"/>
  <c r="F101" i="2"/>
  <c r="G101" i="2"/>
  <c r="H101" i="2"/>
  <c r="I101" i="2"/>
  <c r="G112" i="2"/>
  <c r="H112" i="2"/>
  <c r="I112" i="2"/>
  <c r="E113" i="2"/>
  <c r="F113" i="2"/>
  <c r="G113" i="2"/>
  <c r="H113" i="2" s="1"/>
  <c r="F114" i="2"/>
  <c r="G114" i="2" s="1"/>
  <c r="F116" i="2"/>
  <c r="G116" i="2" s="1"/>
  <c r="F117" i="2"/>
  <c r="G117" i="2" s="1"/>
  <c r="H117" i="2" s="1"/>
  <c r="I117" i="2" s="1"/>
  <c r="D118" i="2"/>
  <c r="E118" i="2"/>
  <c r="F119" i="2"/>
  <c r="G119" i="2" s="1"/>
  <c r="H119" i="2" s="1"/>
  <c r="I119" i="2" s="1"/>
  <c r="F120" i="2"/>
  <c r="G120" i="2"/>
  <c r="H120" i="2" s="1"/>
  <c r="I120" i="2" s="1"/>
  <c r="F121" i="2"/>
  <c r="G121" i="2"/>
  <c r="H121" i="2" s="1"/>
  <c r="I121" i="2" s="1"/>
  <c r="F122" i="2"/>
  <c r="G122" i="2"/>
  <c r="H122" i="2" s="1"/>
  <c r="I122" i="2" s="1"/>
  <c r="D123" i="2"/>
  <c r="E123" i="2"/>
  <c r="E127" i="2" s="1"/>
  <c r="E92" i="2" s="1"/>
  <c r="E102" i="2" s="1"/>
  <c r="F124" i="2"/>
  <c r="G124" i="2"/>
  <c r="J124" i="2" s="1"/>
  <c r="H124" i="2"/>
  <c r="I124" i="2" s="1"/>
  <c r="F125" i="2"/>
  <c r="G125" i="2"/>
  <c r="F126" i="2"/>
  <c r="G126" i="2" s="1"/>
  <c r="J133" i="2"/>
  <c r="J134" i="2"/>
  <c r="J135" i="2"/>
  <c r="J136" i="2"/>
  <c r="J137" i="2"/>
  <c r="J138" i="2"/>
  <c r="D139" i="2"/>
  <c r="J14" i="2" s="1"/>
  <c r="F14" i="2" s="1"/>
  <c r="E139" i="2"/>
  <c r="F139" i="2"/>
  <c r="G139" i="2"/>
  <c r="H139" i="2"/>
  <c r="I139" i="2"/>
  <c r="J139" i="2"/>
  <c r="B2" i="1"/>
  <c r="J11" i="1"/>
  <c r="D91" i="1"/>
  <c r="E91" i="1"/>
  <c r="F91" i="1"/>
  <c r="G91" i="1"/>
  <c r="H91" i="1"/>
  <c r="I91" i="1"/>
  <c r="J93" i="1"/>
  <c r="J94" i="1"/>
  <c r="J95" i="1"/>
  <c r="J96" i="1"/>
  <c r="J98" i="1"/>
  <c r="J99" i="1"/>
  <c r="J100" i="1"/>
  <c r="D101" i="1"/>
  <c r="J101" i="1" s="1"/>
  <c r="E101" i="1"/>
  <c r="F101" i="1"/>
  <c r="G101" i="1"/>
  <c r="H101" i="1"/>
  <c r="I101" i="1"/>
  <c r="G112" i="1"/>
  <c r="H112" i="1"/>
  <c r="I112" i="1"/>
  <c r="E113" i="1"/>
  <c r="F113" i="1" s="1"/>
  <c r="F114" i="1"/>
  <c r="G114" i="1"/>
  <c r="J114" i="1" s="1"/>
  <c r="H114" i="1"/>
  <c r="I114" i="1" s="1"/>
  <c r="F116" i="1"/>
  <c r="F118" i="1" s="1"/>
  <c r="F123" i="1" s="1"/>
  <c r="G116" i="1"/>
  <c r="H116" i="1" s="1"/>
  <c r="F117" i="1"/>
  <c r="G117" i="1"/>
  <c r="H117" i="1" s="1"/>
  <c r="I117" i="1" s="1"/>
  <c r="D118" i="1"/>
  <c r="E118" i="1"/>
  <c r="E123" i="1" s="1"/>
  <c r="F119" i="1"/>
  <c r="G119" i="1"/>
  <c r="H119" i="1"/>
  <c r="I119" i="1" s="1"/>
  <c r="F120" i="1"/>
  <c r="G120" i="1"/>
  <c r="H120" i="1"/>
  <c r="I120" i="1" s="1"/>
  <c r="F121" i="1"/>
  <c r="G121" i="1"/>
  <c r="H121" i="1"/>
  <c r="I121" i="1" s="1"/>
  <c r="F122" i="1"/>
  <c r="G122" i="1"/>
  <c r="H122" i="1"/>
  <c r="I122" i="1" s="1"/>
  <c r="F124" i="1"/>
  <c r="G124" i="1"/>
  <c r="J124" i="1" s="1"/>
  <c r="H124" i="1"/>
  <c r="I124" i="1"/>
  <c r="F125" i="1"/>
  <c r="G125" i="1"/>
  <c r="H125" i="1"/>
  <c r="I125" i="1" s="1"/>
  <c r="F126" i="1"/>
  <c r="G126" i="1"/>
  <c r="J133" i="1"/>
  <c r="J134" i="1"/>
  <c r="J139" i="1" s="1"/>
  <c r="J135" i="1"/>
  <c r="J136" i="1"/>
  <c r="J137" i="1"/>
  <c r="J138" i="1"/>
  <c r="D139" i="1"/>
  <c r="J14" i="1" s="1"/>
  <c r="F14" i="1" s="1"/>
  <c r="E139" i="1"/>
  <c r="F139" i="1"/>
  <c r="G139" i="1"/>
  <c r="H139" i="1"/>
  <c r="I139" i="1"/>
  <c r="J126" i="2" l="1"/>
  <c r="H126" i="2"/>
  <c r="I126" i="2" s="1"/>
  <c r="I113" i="2"/>
  <c r="J113" i="2" s="1"/>
  <c r="H118" i="1"/>
  <c r="H123" i="1" s="1"/>
  <c r="I116" i="1"/>
  <c r="I118" i="1" s="1"/>
  <c r="I123" i="1" s="1"/>
  <c r="J125" i="2"/>
  <c r="F102" i="2"/>
  <c r="J118" i="1"/>
  <c r="G113" i="1"/>
  <c r="F127" i="1"/>
  <c r="F92" i="1" s="1"/>
  <c r="F102" i="1" s="1"/>
  <c r="E102" i="1"/>
  <c r="G118" i="2"/>
  <c r="G123" i="2" s="1"/>
  <c r="H116" i="2"/>
  <c r="J125" i="1"/>
  <c r="J114" i="2"/>
  <c r="G127" i="2"/>
  <c r="G92" i="2" s="1"/>
  <c r="G102" i="2" s="1"/>
  <c r="H114" i="2"/>
  <c r="I114" i="2" s="1"/>
  <c r="D123" i="1"/>
  <c r="G118" i="1"/>
  <c r="G123" i="1" s="1"/>
  <c r="F118" i="2"/>
  <c r="F123" i="2" s="1"/>
  <c r="F127" i="2" s="1"/>
  <c r="F92" i="2" s="1"/>
  <c r="E127" i="1"/>
  <c r="E92" i="1" s="1"/>
  <c r="H126" i="1"/>
  <c r="I126" i="1" s="1"/>
  <c r="D127" i="2"/>
  <c r="D92" i="2" s="1"/>
  <c r="H125" i="2"/>
  <c r="I125" i="2" s="1"/>
  <c r="J123" i="1" l="1"/>
  <c r="D127" i="1"/>
  <c r="D92" i="1" s="1"/>
  <c r="I116" i="2"/>
  <c r="I118" i="2" s="1"/>
  <c r="I123" i="2" s="1"/>
  <c r="H118" i="2"/>
  <c r="J126" i="1"/>
  <c r="D102" i="2"/>
  <c r="G127" i="1"/>
  <c r="G92" i="1" s="1"/>
  <c r="G102" i="1" s="1"/>
  <c r="H113" i="1"/>
  <c r="I127" i="2"/>
  <c r="I92" i="2" s="1"/>
  <c r="I102" i="2" s="1"/>
  <c r="H127" i="1" l="1"/>
  <c r="H92" i="1" s="1"/>
  <c r="H102" i="1" s="1"/>
  <c r="I113" i="1"/>
  <c r="I127" i="1" s="1"/>
  <c r="I92" i="1" s="1"/>
  <c r="I102" i="1" s="1"/>
  <c r="J113" i="1"/>
  <c r="J127" i="1" s="1"/>
  <c r="J12" i="1" s="1"/>
  <c r="D102" i="1"/>
  <c r="H123" i="2"/>
  <c r="J118" i="2"/>
  <c r="J123" i="2" l="1"/>
  <c r="J127" i="2" s="1"/>
  <c r="J12" i="2" s="1"/>
  <c r="H127" i="2"/>
  <c r="H92" i="2" s="1"/>
  <c r="J15" i="1"/>
  <c r="J92" i="1"/>
  <c r="J102" i="1" s="1"/>
  <c r="H102" i="2" l="1"/>
  <c r="J92" i="2"/>
  <c r="J102" i="2" s="1"/>
  <c r="J15" i="2"/>
</calcChain>
</file>

<file path=xl/sharedStrings.xml><?xml version="1.0" encoding="utf-8"?>
<sst xmlns="http://schemas.openxmlformats.org/spreadsheetml/2006/main" count="294" uniqueCount="134">
  <si>
    <t>Capital Costs estimated using the Bicycle/Ped Facility Cost Estimator - 2014. CONSTRUCTION: Assume 985 LF of sidwalk, 5' wide, at a cost of $80 per LF. Assume curb &amp; gutter for full segment length (none existing), at a cost of $20 per LF. No right-of-way acquisition anticipated. Utility relocation unknown. Assume 15% for Construction Admin and 20% for Contingency. 3% annual inflation since 2014. DESIGN &amp; ENGINEERING: 10% of Construction</t>
  </si>
  <si>
    <t>Please state any assumption(s) used to calculate the capital and operating dollars and revenues shown above.</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</si>
  <si>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</si>
  <si>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</si>
  <si>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</si>
  <si>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</si>
  <si>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</si>
  <si>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</si>
  <si>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</si>
  <si>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</si>
  <si>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</si>
  <si>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</si>
  <si>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</si>
  <si>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</si>
  <si>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</si>
  <si>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</si>
  <si>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</si>
  <si>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</si>
  <si>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</si>
  <si>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</si>
  <si>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</si>
  <si>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</si>
  <si>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</si>
  <si>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</si>
  <si>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</si>
  <si>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</si>
  <si>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</si>
  <si>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</si>
  <si>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</si>
  <si>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</si>
  <si>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</si>
  <si>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</si>
  <si>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</si>
  <si>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</si>
  <si>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</si>
  <si>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[Please fill this column if your project is a existing approved project from FY18 work plan.]</t>
  </si>
  <si>
    <t>Please provide Total YTD expenditure reimbursed on the project (including anticipated reimbursement in FY18):</t>
  </si>
  <si>
    <t>Historic Triangle Transit District reimbursement: Any prior reimbursement proposed on the project?</t>
  </si>
  <si>
    <t>TOTAL REVENUE</t>
  </si>
  <si>
    <t>Subtotal Other</t>
  </si>
  <si>
    <t>Other Revenue</t>
  </si>
  <si>
    <t xml:space="preserve">   State </t>
  </si>
  <si>
    <t xml:space="preserve">   Federal</t>
  </si>
  <si>
    <t>5% Vehicle Rental Tax</t>
  </si>
  <si>
    <t>$3 Vehicle Registration fee</t>
  </si>
  <si>
    <t>$7 Vehicle Registration fee</t>
  </si>
  <si>
    <t>1/2 Cent Sales Tax</t>
  </si>
  <si>
    <t xml:space="preserve">   Durham - Orange County Tax Revenue</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</si>
  <si>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</si>
  <si>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</si>
  <si>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</si>
  <si>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</si>
  <si>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Finance Estimates</t>
  </si>
  <si>
    <t xml:space="preserve">The three Chapel Hill Transit bus stop pairs on this stretch of Legion Road have a total of 23 boardings and 33 alightings daily. </t>
  </si>
  <si>
    <t>List any other relevant information not addressed.</t>
  </si>
  <si>
    <t>n/a</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</si>
  <si>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</si>
  <si>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Administration Projects</t>
  </si>
  <si>
    <t>If this is an expansion project, which organization will operate this expansion and how will it improve services?</t>
  </si>
  <si>
    <t>g) Revenue Hours</t>
  </si>
  <si>
    <t>f)  Major Market Destinations Served</t>
  </si>
  <si>
    <t>e)  Geographic Termini</t>
  </si>
  <si>
    <t xml:space="preserve">d)  Assets Used </t>
  </si>
  <si>
    <t>c)  Frequency</t>
  </si>
  <si>
    <t xml:space="preserve">b)  Span </t>
  </si>
  <si>
    <t xml:space="preserve">a)  Target Start Date </t>
  </si>
  <si>
    <t>For bus operating projects, please provide:</t>
  </si>
  <si>
    <t>Operating service: how can outcomes be measured once operations are underway?</t>
  </si>
  <si>
    <t>Operating Projects</t>
  </si>
  <si>
    <t>The Town will use a portable pedestrian counter to determine the number of pedestrians walking along Legion Rd before and after sidewalk installation.</t>
  </si>
  <si>
    <t xml:space="preserve">Capital projects: how can outcomes be measured once this project is built/implemented?  </t>
  </si>
  <si>
    <t>Capital Projects</t>
  </si>
  <si>
    <t>Project Monitoring Details</t>
  </si>
  <si>
    <t xml:space="preserve"> </t>
  </si>
  <si>
    <t>CD-Construction Completion</t>
  </si>
  <si>
    <t>CD-Construction Start</t>
  </si>
  <si>
    <t>CD-Project Development</t>
  </si>
  <si>
    <t xml:space="preserve">List below the Key Performance Indicators (deliverables) while this project is in progress. These performance measures will be reported quarterly. </t>
  </si>
  <si>
    <t>The project is included on the Town-wide list of missing sidewalk segments, and earns a high prioritization score based on the Town's criteria. Staff anticipates this project would be programmed in the CIP at a future date, though no funds are currently identified.</t>
  </si>
  <si>
    <t>What is your plan if the request is not funded?</t>
  </si>
  <si>
    <t xml:space="preserve">How is this project related to projected demand for future services? </t>
  </si>
  <si>
    <t xml:space="preserve">Is this an expansion or existing service (if applicable)? </t>
  </si>
  <si>
    <t>The addition of this low-cost, high-impact project would make use of unallocated funds in the Orange County Transit Plan, in order to expand the Program of Access Improvements as described in Section 4.3 of the Transit Plan.</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</si>
  <si>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</si>
  <si>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</si>
  <si>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Which fund is this project being proposed for?</t>
  </si>
  <si>
    <t xml:space="preserve"> Durham Transit Plan - Orange Transit Plan</t>
  </si>
  <si>
    <t xml:space="preserve">Please select whether a recurring or one-time request: </t>
  </si>
  <si>
    <t>Please select the appropriate project classification(s):</t>
  </si>
  <si>
    <t>Is this project Operating, Capital or Both</t>
  </si>
  <si>
    <t>Improve access to bus stops, Improve ADA accessibility, Improve rider experience</t>
  </si>
  <si>
    <t>Chapel Hill Residents, Visitors, Employees, UNC CH Students, UNC CH Employees</t>
  </si>
  <si>
    <t>Chapel Hill, Orange County</t>
  </si>
  <si>
    <t>What are the key benefits?</t>
  </si>
  <si>
    <t>Who will this Project serve?</t>
  </si>
  <si>
    <t>Project Location:</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</si>
  <si>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</si>
  <si>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Project Profile</t>
  </si>
  <si>
    <t>Town of Chapel Hill will make a sidewalk connection along the northern end Legion Rd, completing a continuous sidewalk from Scarlett Dr to Ephesus Church Rd. An existing bus stop is located along the proposed sidewalk segment, and there are additional bus stops located near the terminus of the project on each end, all served by Chapel Hill Transit (all bus stops within 1/2 mile of the proposed project). A new crosswalk with ADA curb ramps at the Memorial Cemetery entrance is included in the project scope. Total length of new sidewalk and associated crosswalk facilities is approximately 1025 ft, and the estimated contruction cost is $169,569.  This Access Improvement project will improve the bus rider experience by providing new sidewalk that improves the ability for customers to access the transit system.</t>
  </si>
  <si>
    <t>Project Description</t>
  </si>
  <si>
    <t>Project Cost</t>
  </si>
  <si>
    <t>Current Year</t>
  </si>
  <si>
    <t>TTD Estimated Capital Cost</t>
  </si>
  <si>
    <t>FY19 Request</t>
  </si>
  <si>
    <t>Estimated Completion</t>
  </si>
  <si>
    <t xml:space="preserve">Estimated Start Date </t>
  </si>
  <si>
    <t>bwatterson@townofchapelhill.org</t>
  </si>
  <si>
    <t>Bergen Watterson</t>
  </si>
  <si>
    <t>ToCH/Chapel Hill Transit</t>
  </si>
  <si>
    <t>Legion Rd Sidewalk</t>
  </si>
  <si>
    <t xml:space="preserve">TTD Estimated Operating Cost </t>
  </si>
  <si>
    <t xml:space="preserve">Project Contact </t>
  </si>
  <si>
    <t xml:space="preserve">Requesting Agency </t>
  </si>
  <si>
    <t xml:space="preserve">Project Name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</si>
  <si>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</si>
  <si>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 xml:space="preserve">Project Business Case </t>
  </si>
  <si>
    <t>[Unique Number]</t>
  </si>
  <si>
    <t>CD</t>
  </si>
  <si>
    <t>[Project Type]</t>
  </si>
  <si>
    <t>CHT</t>
  </si>
  <si>
    <t xml:space="preserve">[Three letter Agency] </t>
  </si>
  <si>
    <t>Project Request</t>
  </si>
  <si>
    <t xml:space="preserve">Unique Request ID: 
[FY Project Start year] </t>
  </si>
  <si>
    <t>FY 2019</t>
  </si>
  <si>
    <t xml:space="preserve"> Orange Transit Work Plan</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</si>
  <si>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</si>
  <si>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</si>
  <si>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</si>
  <si>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t>Capital Costs estimated using the Bicycle/Ped Facility Cost Estimator - 2014. CONSTRUCTION: Assume 1012 LF of sidwalk, 5' wide, at a cost of $80 per LF. Assume curb &amp; gutter wherever it doesn't currently exist, at a cost of $20 per LF. No right-of-way acquisition anticipated. Utility relocation unknown. Assume 15% for Construction Admin and 20% for Contingency. 3% annual inflation since 2014. DESIGN &amp; ENGINEERING: 10% of Construction</t>
  </si>
  <si>
    <t xml:space="preserve">The six Chapel Hill Transit bus stops on this stretch of Dobbins Drive have a total of 109 boardings and 41 alightings daily. </t>
  </si>
  <si>
    <t>The Town will use a portable pedestrian counter to determine the number of pedestrians walking along Dobbins Drive before and after sidewalk installation.</t>
  </si>
  <si>
    <t>The addition of this small-scale, high-impact project would make use of unallocated funds in the Orange County Transit Plan, in order to expand the Program of Access Improvements as described in Section 4.3 of the Transit Plan.</t>
  </si>
  <si>
    <t>Town of Chapel Hill will fill in 3 short gaps to complete a continuous sidewalk along Dobbins Dr from E Franklin St to north of Sage Rd. Each gap is in the vicinity (within 1/2 mile) of one or more existing bus stops served by Chapel Hill Transit. A new crosswalk and curb ramp upgrade at Foxcroft Dr is also included in the project scope. Total length of new sidewalk and associated crosswalk facilities is approximately 1040 ft, and the estimated contruction cost is $162,615.  This Access Improvement project will improve the bus rider experience by providing new sidewalk that improves the ability for customers to access the transit system.</t>
  </si>
  <si>
    <t>Dobbins Dr Sidewalk Gaps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</si>
</sst>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409]mmmm\ d\,\ yyyy;@"/>
    <numFmt numFmtId="167" formatCode="000"/>
  </numFmts>
  <fonts count="22"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1" tint="0.249977111117893"/>
      <name val="Calibri"/>
      <family val="2"/>
      <scheme val="minor"/>
    </font>
    <font>
      <b/>
      <sz val="20"/>
      <color theme="0"/>
      <name val="Calibri"/>
      <family val="2"/>
      <scheme val="minor"/>
    </font>
    <font>
      <i/>
      <sz val="11"/>
      <color theme="1" tint="0.249977111117893"/>
      <name val="Calibri"/>
      <family val="2"/>
      <scheme val="minor"/>
    </font>
    <font>
      <b/>
      <sz val="12"/>
      <color theme="1" tint="0.249977111117893"/>
      <name val="Calibri"/>
      <family val="2"/>
      <scheme val="minor"/>
    </font>
    <font>
      <b/>
      <i/>
      <u/>
      <sz val="11"/>
      <color theme="1" tint="0.249977111117893"/>
      <name val="Calibri"/>
      <family val="2"/>
      <scheme val="minor"/>
    </font>
    <font>
      <sz val="7"/>
      <color theme="0"/>
      <name val="Arial Narrow"/>
      <family val="2"/>
    </font>
    <font>
      <b/>
      <sz val="13"/>
      <color theme="1" tint="0.249977111117893"/>
      <name val="Calibri"/>
      <family val="2"/>
      <scheme val="minor"/>
    </font>
    <font>
      <b/>
      <sz val="14"/>
      <color theme="1"/>
      <name val="Calibri"/>
      <family val="2"/>
      <scheme val="minor"/>
    </font>
    <font>
      <b/>
      <sz val="11"/>
      <color indexed="63"/>
      <name val="Calibri"/>
      <family val="2"/>
      <scheme val="minor"/>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65">
    <border>
      <left/>
      <right/>
      <top/>
      <bottom/>
      <diagonal/>
    </border>
    <border>
      <left/>
      <right style="medium">
        <color indexed="64"/>
      </right>
      <top style="thin">
        <color theme="2" tint="-0.24994659260841701"/>
      </top>
      <bottom style="medium">
        <color indexed="64"/>
      </bottom>
      <diagonal/>
    </border>
    <border>
      <left/>
      <right/>
      <top style="thin">
        <color theme="2" tint="-0.24994659260841701"/>
      </top>
      <bottom style="medium">
        <color indexed="64"/>
      </bottom>
      <diagonal/>
    </border>
    <border>
      <left style="medium">
        <color indexed="64"/>
      </left>
      <right/>
      <top style="thin">
        <color theme="2" tint="-0.24994659260841701"/>
      </top>
      <bottom style="medium">
        <color indexed="64"/>
      </bottom>
      <diagonal/>
    </border>
    <border>
      <left/>
      <right style="medium">
        <color indexed="64"/>
      </right>
      <top/>
      <bottom/>
      <diagonal/>
    </border>
    <border>
      <left style="medium">
        <color indexed="64"/>
      </left>
      <right/>
      <top/>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style="medium">
        <color indexed="64"/>
      </right>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indexed="64"/>
      </bottom>
      <diagonal/>
    </border>
    <border>
      <left style="thin">
        <color indexed="64"/>
      </left>
      <right style="thin">
        <color theme="2" tint="-0.24994659260841701"/>
      </right>
      <top style="thin">
        <color indexed="64"/>
      </top>
      <bottom style="thin">
        <color indexed="64"/>
      </bottom>
      <diagonal/>
    </border>
    <border>
      <left/>
      <right style="thin">
        <color theme="2" tint="-0.24994659260841701"/>
      </right>
      <top/>
      <bottom/>
      <diagonal/>
    </border>
    <border>
      <left style="thin">
        <color theme="2" tint="-0.24994659260841701"/>
      </left>
      <right/>
      <top/>
      <bottom/>
      <diagonal/>
    </border>
    <border>
      <left style="medium">
        <color indexed="64"/>
      </left>
      <right style="thin">
        <color theme="2" tint="-0.24994659260841701"/>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style="medium">
        <color indexed="64"/>
      </right>
      <top/>
      <bottom style="thin">
        <color theme="0" tint="-0.24994659260841701"/>
      </bottom>
      <diagonal/>
    </border>
    <border>
      <left/>
      <right/>
      <top/>
      <bottom style="thin">
        <color theme="0" tint="-0.24994659260841701"/>
      </bottom>
      <diagonal/>
    </border>
    <border>
      <left style="medium">
        <color indexed="64"/>
      </left>
      <right/>
      <top/>
      <bottom style="thin">
        <color theme="0" tint="-0.24994659260841701"/>
      </bottom>
      <diagonal/>
    </border>
    <border>
      <left/>
      <right style="medium">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right style="medium">
        <color indexed="64"/>
      </right>
      <top style="double">
        <color theme="2" tint="-0.24994659260841701"/>
      </top>
      <bottom/>
      <diagonal/>
    </border>
    <border>
      <left/>
      <right/>
      <top style="double">
        <color theme="2" tint="-0.24994659260841701"/>
      </top>
      <bottom/>
      <diagonal/>
    </border>
    <border>
      <left/>
      <right style="thin">
        <color indexed="64"/>
      </right>
      <top style="double">
        <color theme="2" tint="-0.24994659260841701"/>
      </top>
      <bottom/>
      <diagonal/>
    </border>
    <border>
      <left style="medium">
        <color indexed="64"/>
      </left>
      <right/>
      <top style="double">
        <color theme="2" tint="-0.24994659260841701"/>
      </top>
      <bottom/>
      <diagonal/>
    </border>
    <border>
      <left style="thin">
        <color theme="2" tint="-0.24994659260841701"/>
      </left>
      <right style="medium">
        <color indexed="64"/>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style="double">
        <color theme="2" tint="-0.24994659260841701"/>
      </bottom>
      <diagonal/>
    </border>
    <border>
      <left style="medium">
        <color indexed="64"/>
      </left>
      <right/>
      <top style="medium">
        <color indexed="64"/>
      </top>
      <bottom style="double">
        <color theme="2" tint="-0.24994659260841701"/>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203">
    <xf numFmtId="0" fontId="0" fillId="0" borderId="0" xfId="0"/>
    <xf numFmtId="0" fontId="0" fillId="2" borderId="0" xfId="0" applyFill="1"/>
    <xf numFmtId="0" fontId="1" fillId="2" borderId="0" xfId="0" applyFont="1" applyFill="1"/>
    <xf numFmtId="0" fontId="6" fillId="2" borderId="0" xfId="0" applyFont="1" applyFill="1"/>
    <xf numFmtId="0" fontId="7" fillId="2" borderId="0" xfId="0" applyFont="1" applyFill="1"/>
    <xf numFmtId="0" fontId="8" fillId="2" borderId="0" xfId="0" applyFont="1" applyFill="1"/>
    <xf numFmtId="49" fontId="7" fillId="2" borderId="1" xfId="1" applyNumberFormat="1" applyFont="1" applyFill="1" applyBorder="1" applyAlignment="1" applyProtection="1">
      <alignment horizontal="left" vertical="center" wrapText="1"/>
      <protection locked="0"/>
    </xf>
    <xf numFmtId="49" fontId="7" fillId="2" borderId="2" xfId="1" applyNumberFormat="1" applyFont="1" applyFill="1" applyBorder="1" applyAlignment="1" applyProtection="1">
      <alignment horizontal="left" vertical="center" wrapText="1"/>
      <protection locked="0"/>
    </xf>
    <xf numFmtId="49" fontId="7" fillId="2" borderId="3" xfId="1" applyNumberFormat="1" applyFont="1" applyFill="1" applyBorder="1" applyAlignment="1" applyProtection="1">
      <alignment horizontal="left" vertical="center" wrapText="1"/>
      <protection locked="0"/>
    </xf>
    <xf numFmtId="0" fontId="9" fillId="2" borderId="4" xfId="0" applyFont="1" applyFill="1" applyBorder="1"/>
    <xf numFmtId="0" fontId="9" fillId="2" borderId="0" xfId="0" applyFont="1" applyFill="1" applyBorder="1"/>
    <xf numFmtId="0" fontId="9" fillId="2" borderId="5" xfId="0" applyFont="1" applyFill="1" applyBorder="1" applyAlignment="1">
      <alignment vertical="center"/>
    </xf>
    <xf numFmtId="0" fontId="7" fillId="2" borderId="4" xfId="0" applyFont="1" applyFill="1" applyBorder="1"/>
    <xf numFmtId="0" fontId="7" fillId="2" borderId="0" xfId="0" applyFont="1" applyFill="1" applyBorder="1"/>
    <xf numFmtId="0" fontId="7" fillId="2" borderId="5" xfId="0" applyFont="1" applyFill="1" applyBorder="1"/>
    <xf numFmtId="0" fontId="10" fillId="2" borderId="5" xfId="0" applyFont="1" applyFill="1" applyBorder="1" applyAlignment="1">
      <alignment vertical="center"/>
    </xf>
    <xf numFmtId="0" fontId="11" fillId="2" borderId="5" xfId="0" applyFont="1" applyFill="1" applyBorder="1" applyAlignment="1">
      <alignment vertical="top"/>
    </xf>
    <xf numFmtId="164" fontId="9" fillId="2" borderId="6" xfId="1" applyNumberFormat="1" applyFont="1" applyFill="1" applyBorder="1"/>
    <xf numFmtId="164" fontId="9" fillId="2" borderId="7" xfId="1" applyNumberFormat="1" applyFont="1" applyFill="1" applyBorder="1"/>
    <xf numFmtId="164" fontId="9" fillId="3" borderId="7" xfId="1" applyNumberFormat="1" applyFont="1" applyFill="1" applyBorder="1"/>
    <xf numFmtId="0" fontId="9" fillId="2" borderId="7" xfId="0" applyFont="1" applyFill="1" applyBorder="1" applyAlignment="1">
      <alignment horizontal="left"/>
    </xf>
    <xf numFmtId="0" fontId="9" fillId="2" borderId="8" xfId="0" applyFont="1" applyFill="1" applyBorder="1" applyAlignment="1">
      <alignment horizontal="left"/>
    </xf>
    <xf numFmtId="164" fontId="9" fillId="2" borderId="9" xfId="1" applyNumberFormat="1" applyFont="1" applyFill="1" applyBorder="1" applyAlignment="1">
      <alignment horizontal="center"/>
    </xf>
    <xf numFmtId="164" fontId="7" fillId="2" borderId="10" xfId="1" applyNumberFormat="1" applyFont="1" applyFill="1" applyBorder="1" applyProtection="1">
      <protection locked="0"/>
    </xf>
    <xf numFmtId="164" fontId="7" fillId="3" borderId="10" xfId="1" applyNumberFormat="1" applyFont="1" applyFill="1" applyBorder="1" applyProtection="1">
      <protection locked="0"/>
    </xf>
    <xf numFmtId="164" fontId="7" fillId="2" borderId="11" xfId="1" applyNumberFormat="1" applyFont="1" applyFill="1" applyBorder="1" applyAlignment="1">
      <alignment horizontal="left"/>
    </xf>
    <xf numFmtId="164" fontId="7" fillId="2" borderId="12" xfId="1" applyNumberFormat="1" applyFont="1" applyFill="1" applyBorder="1" applyAlignment="1">
      <alignment horizontal="left"/>
    </xf>
    <xf numFmtId="0" fontId="7" fillId="2" borderId="10" xfId="0" applyFont="1" applyFill="1" applyBorder="1" applyAlignment="1">
      <alignment horizontal="left"/>
    </xf>
    <xf numFmtId="0" fontId="7" fillId="2" borderId="13" xfId="0" applyFont="1" applyFill="1" applyBorder="1" applyAlignment="1">
      <alignment horizontal="left"/>
    </xf>
    <xf numFmtId="164" fontId="7" fillId="2" borderId="10" xfId="1" applyNumberFormat="1" applyFont="1" applyFill="1" applyBorder="1" applyAlignment="1" applyProtection="1">
      <alignment vertical="center"/>
      <protection locked="0"/>
    </xf>
    <xf numFmtId="164" fontId="7" fillId="3" borderId="10" xfId="1" applyNumberFormat="1" applyFont="1" applyFill="1" applyBorder="1" applyAlignment="1" applyProtection="1">
      <alignment vertical="center"/>
      <protection locked="0"/>
    </xf>
    <xf numFmtId="0" fontId="9" fillId="2" borderId="14" xfId="0" applyFont="1" applyFill="1" applyBorder="1" applyAlignment="1">
      <alignment horizontal="center"/>
    </xf>
    <xf numFmtId="0" fontId="9" fillId="2" borderId="15" xfId="0" applyFont="1" applyFill="1" applyBorder="1" applyAlignment="1">
      <alignment horizontal="center"/>
    </xf>
    <xf numFmtId="0" fontId="9" fillId="3" borderId="10" xfId="0" applyFont="1" applyFill="1" applyBorder="1" applyAlignment="1">
      <alignment horizontal="center"/>
    </xf>
    <xf numFmtId="0" fontId="9" fillId="2" borderId="10" xfId="0" applyFont="1" applyFill="1" applyBorder="1" applyAlignment="1">
      <alignment horizontal="left"/>
    </xf>
    <xf numFmtId="0" fontId="9" fillId="2" borderId="13" xfId="0" applyFont="1" applyFill="1" applyBorder="1" applyAlignment="1">
      <alignment horizontal="left"/>
    </xf>
    <xf numFmtId="0" fontId="2" fillId="2" borderId="4" xfId="0" applyFont="1" applyFill="1" applyBorder="1" applyAlignment="1"/>
    <xf numFmtId="0" fontId="2" fillId="2" borderId="0" xfId="0" applyFont="1" applyFill="1" applyBorder="1" applyAlignment="1"/>
    <xf numFmtId="0" fontId="2" fillId="2" borderId="5" xfId="0" applyFont="1" applyFill="1" applyBorder="1" applyAlignment="1"/>
    <xf numFmtId="0" fontId="9" fillId="2" borderId="4"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5" xfId="0" applyFont="1" applyFill="1" applyBorder="1" applyAlignment="1">
      <alignment horizontal="left" vertical="top" wrapText="1"/>
    </xf>
    <xf numFmtId="164" fontId="9" fillId="2" borderId="7" xfId="1" applyNumberFormat="1" applyFont="1" applyFill="1" applyBorder="1" applyAlignment="1">
      <alignment horizontal="left"/>
    </xf>
    <xf numFmtId="164" fontId="9" fillId="2" borderId="8" xfId="1" applyNumberFormat="1" applyFont="1" applyFill="1" applyBorder="1" applyAlignment="1">
      <alignment horizontal="left"/>
    </xf>
    <xf numFmtId="164" fontId="7" fillId="2" borderId="10" xfId="1" applyNumberFormat="1" applyFont="1" applyFill="1" applyBorder="1"/>
    <xf numFmtId="164" fontId="7" fillId="2" borderId="10" xfId="1" applyNumberFormat="1" applyFont="1" applyFill="1" applyBorder="1" applyAlignment="1">
      <alignment horizontal="left"/>
    </xf>
    <xf numFmtId="164" fontId="7" fillId="2" borderId="13" xfId="1" applyNumberFormat="1" applyFont="1" applyFill="1" applyBorder="1" applyAlignment="1">
      <alignment horizontal="left"/>
    </xf>
    <xf numFmtId="164" fontId="7" fillId="2" borderId="9" xfId="1" applyNumberFormat="1" applyFont="1" applyFill="1" applyBorder="1" applyAlignment="1"/>
    <xf numFmtId="164" fontId="7" fillId="2" borderId="10" xfId="1" applyNumberFormat="1" applyFont="1" applyFill="1" applyBorder="1" applyAlignment="1"/>
    <xf numFmtId="164" fontId="7" fillId="2" borderId="10" xfId="1" applyNumberFormat="1" applyFont="1" applyFill="1" applyBorder="1" applyAlignment="1" applyProtection="1">
      <protection locked="0"/>
    </xf>
    <xf numFmtId="164" fontId="7" fillId="2" borderId="10" xfId="1" applyNumberFormat="1" applyFont="1" applyFill="1" applyBorder="1" applyAlignment="1">
      <alignment horizontal="left" wrapText="1"/>
    </xf>
    <xf numFmtId="164" fontId="7" fillId="2" borderId="13" xfId="1" applyNumberFormat="1" applyFont="1" applyFill="1" applyBorder="1" applyAlignment="1">
      <alignment horizontal="left" wrapText="1"/>
    </xf>
    <xf numFmtId="164" fontId="7" fillId="2" borderId="16" xfId="1" applyNumberFormat="1" applyFont="1" applyFill="1" applyBorder="1"/>
    <xf numFmtId="10" fontId="9" fillId="2" borderId="17" xfId="3" applyNumberFormat="1" applyFont="1" applyFill="1" applyBorder="1" applyAlignment="1">
      <alignment horizontal="center"/>
    </xf>
    <xf numFmtId="10" fontId="9" fillId="2" borderId="18" xfId="3" applyNumberFormat="1" applyFont="1" applyFill="1" applyBorder="1" applyAlignment="1">
      <alignment horizontal="center"/>
    </xf>
    <xf numFmtId="164" fontId="9" fillId="2" borderId="10" xfId="1" applyNumberFormat="1" applyFont="1" applyFill="1" applyBorder="1" applyAlignment="1">
      <alignment horizontal="center"/>
    </xf>
    <xf numFmtId="0" fontId="9" fillId="2" borderId="9" xfId="0" applyFont="1" applyFill="1" applyBorder="1" applyAlignment="1">
      <alignment horizontal="center"/>
    </xf>
    <xf numFmtId="0" fontId="9" fillId="2" borderId="10" xfId="0" applyFont="1" applyFill="1" applyBorder="1" applyAlignment="1">
      <alignment horizontal="center"/>
    </xf>
    <xf numFmtId="0" fontId="12" fillId="2" borderId="4"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1" fillId="2" borderId="4" xfId="0" applyFont="1" applyFill="1" applyBorder="1"/>
    <xf numFmtId="0" fontId="1" fillId="2" borderId="0" xfId="0" applyFont="1" applyFill="1" applyBorder="1"/>
    <xf numFmtId="44" fontId="7" fillId="2" borderId="11" xfId="2" applyFont="1" applyFill="1" applyBorder="1" applyAlignment="1" applyProtection="1">
      <alignment horizontal="center"/>
      <protection locked="0"/>
    </xf>
    <xf numFmtId="44" fontId="7" fillId="2" borderId="19" xfId="2" applyFont="1" applyFill="1" applyBorder="1" applyAlignment="1" applyProtection="1">
      <alignment horizontal="center"/>
      <protection locked="0"/>
    </xf>
    <xf numFmtId="0" fontId="9" fillId="2" borderId="10" xfId="0" applyFont="1" applyFill="1" applyBorder="1" applyAlignment="1">
      <alignment horizontal="left" wrapText="1"/>
    </xf>
    <xf numFmtId="0" fontId="9" fillId="2" borderId="13" xfId="0" applyFont="1" applyFill="1" applyBorder="1" applyAlignment="1">
      <alignment horizontal="left" wrapText="1"/>
    </xf>
    <xf numFmtId="0" fontId="7" fillId="2" borderId="10" xfId="0" applyFont="1" applyFill="1" applyBorder="1" applyAlignment="1">
      <alignment horizontal="left" wrapText="1"/>
    </xf>
    <xf numFmtId="0" fontId="7" fillId="2" borderId="13" xfId="0" applyFont="1" applyFill="1" applyBorder="1" applyAlignment="1">
      <alignment horizontal="left" wrapText="1"/>
    </xf>
    <xf numFmtId="164" fontId="7" fillId="2" borderId="20" xfId="1" applyNumberFormat="1" applyFont="1" applyFill="1" applyBorder="1" applyAlignment="1"/>
    <xf numFmtId="164" fontId="7" fillId="2" borderId="21" xfId="1" applyNumberFormat="1" applyFont="1" applyFill="1" applyBorder="1" applyAlignment="1"/>
    <xf numFmtId="164" fontId="7" fillId="2" borderId="19" xfId="1" applyNumberFormat="1" applyFont="1" applyFill="1" applyBorder="1" applyAlignment="1"/>
    <xf numFmtId="164" fontId="7" fillId="2" borderId="10" xfId="1" applyNumberFormat="1" applyFont="1" applyFill="1" applyBorder="1" applyAlignment="1">
      <alignment vertical="center"/>
    </xf>
    <xf numFmtId="0" fontId="3" fillId="2" borderId="11" xfId="0" applyFont="1" applyFill="1" applyBorder="1" applyAlignment="1">
      <alignment horizontal="left" vertical="center" wrapText="1" indent="3"/>
    </xf>
    <xf numFmtId="0" fontId="3" fillId="2" borderId="12" xfId="0" applyFont="1" applyFill="1" applyBorder="1" applyAlignment="1">
      <alignment horizontal="left" vertical="center" wrapText="1" indent="3"/>
    </xf>
    <xf numFmtId="0" fontId="9" fillId="2" borderId="4"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5" xfId="0" applyFont="1" applyFill="1" applyBorder="1" applyAlignment="1">
      <alignment horizontal="left" vertical="center" wrapText="1"/>
    </xf>
    <xf numFmtId="0" fontId="13" fillId="2" borderId="4" xfId="0" applyFont="1" applyFill="1" applyBorder="1"/>
    <xf numFmtId="0" fontId="13" fillId="2" borderId="0" xfId="0" applyFont="1" applyFill="1" applyBorder="1"/>
    <xf numFmtId="0" fontId="13" fillId="2" borderId="5" xfId="0" applyFont="1" applyFill="1" applyBorder="1"/>
    <xf numFmtId="0" fontId="14" fillId="2" borderId="5" xfId="0" applyFont="1" applyFill="1" applyBorder="1"/>
    <xf numFmtId="164" fontId="7" fillId="2" borderId="20" xfId="1" applyNumberFormat="1" applyFont="1" applyFill="1" applyBorder="1" applyAlignment="1" applyProtection="1">
      <alignment horizontal="left" vertical="center" wrapText="1"/>
      <protection locked="0"/>
    </xf>
    <xf numFmtId="164" fontId="7" fillId="2" borderId="21" xfId="1" applyNumberFormat="1" applyFont="1" applyFill="1" applyBorder="1" applyAlignment="1" applyProtection="1">
      <alignment horizontal="left" vertical="center" wrapText="1"/>
      <protection locked="0"/>
    </xf>
    <xf numFmtId="164" fontId="7" fillId="2" borderId="12" xfId="1" applyNumberFormat="1" applyFont="1" applyFill="1" applyBorder="1" applyAlignment="1" applyProtection="1">
      <alignment horizontal="left" vertical="center" wrapText="1"/>
      <protection locked="0"/>
    </xf>
    <xf numFmtId="0" fontId="7" fillId="2" borderId="4" xfId="0" applyFont="1" applyFill="1" applyBorder="1" applyAlignment="1">
      <alignment horizontal="left" wrapText="1"/>
    </xf>
    <xf numFmtId="0" fontId="7" fillId="2" borderId="0" xfId="0" applyFont="1" applyFill="1" applyBorder="1" applyAlignment="1">
      <alignment horizontal="left" wrapText="1"/>
    </xf>
    <xf numFmtId="0" fontId="7" fillId="2" borderId="5" xfId="0" applyFont="1" applyFill="1" applyBorder="1" applyAlignment="1">
      <alignment horizontal="left" wrapText="1"/>
    </xf>
    <xf numFmtId="0" fontId="7" fillId="2" borderId="20" xfId="1" applyNumberFormat="1" applyFont="1" applyFill="1" applyBorder="1" applyAlignment="1" applyProtection="1">
      <alignment horizontal="left" vertical="center" wrapText="1"/>
      <protection locked="0"/>
    </xf>
    <xf numFmtId="0" fontId="7" fillId="2" borderId="21" xfId="1" applyNumberFormat="1" applyFont="1" applyFill="1" applyBorder="1" applyAlignment="1" applyProtection="1">
      <alignment horizontal="left" vertical="center" wrapText="1"/>
      <protection locked="0"/>
    </xf>
    <xf numFmtId="0" fontId="7" fillId="2" borderId="12" xfId="1" applyNumberFormat="1" applyFont="1" applyFill="1" applyBorder="1" applyAlignment="1" applyProtection="1">
      <alignment horizontal="left" vertical="center" wrapText="1"/>
      <protection locked="0"/>
    </xf>
    <xf numFmtId="0" fontId="2" fillId="2" borderId="5" xfId="0" applyFont="1" applyFill="1" applyBorder="1" applyAlignment="1">
      <alignment horizontal="left" vertical="center"/>
    </xf>
    <xf numFmtId="0" fontId="1" fillId="2" borderId="5" xfId="0" applyFont="1" applyFill="1" applyBorder="1"/>
    <xf numFmtId="0" fontId="9" fillId="2" borderId="4" xfId="0" applyFont="1" applyFill="1" applyBorder="1" applyAlignment="1">
      <alignment horizontal="left" wrapText="1"/>
    </xf>
    <xf numFmtId="0" fontId="9" fillId="2" borderId="0" xfId="0" applyFont="1" applyFill="1" applyBorder="1" applyAlignment="1">
      <alignment horizontal="left" wrapText="1"/>
    </xf>
    <xf numFmtId="0" fontId="9" fillId="2" borderId="5" xfId="0" applyFont="1" applyFill="1" applyBorder="1" applyAlignment="1">
      <alignment horizontal="left" wrapText="1"/>
    </xf>
    <xf numFmtId="0" fontId="7" fillId="2" borderId="9" xfId="0" applyFont="1" applyFill="1" applyBorder="1" applyAlignment="1" applyProtection="1">
      <alignment horizontal="left" vertical="top" wrapText="1"/>
      <protection locked="0"/>
    </xf>
    <xf numFmtId="0" fontId="7" fillId="2" borderId="10" xfId="0" applyFont="1" applyFill="1" applyBorder="1" applyAlignment="1" applyProtection="1">
      <alignment horizontal="left" vertical="top" wrapText="1"/>
      <protection locked="0"/>
    </xf>
    <xf numFmtId="0" fontId="9" fillId="2" borderId="10" xfId="0" applyFont="1" applyFill="1" applyBorder="1" applyAlignment="1">
      <alignment horizontal="left" vertical="center"/>
    </xf>
    <xf numFmtId="0" fontId="2" fillId="2" borderId="5" xfId="0" applyFont="1" applyFill="1" applyBorder="1"/>
    <xf numFmtId="0" fontId="15" fillId="2" borderId="20" xfId="0" applyFont="1" applyFill="1" applyBorder="1" applyAlignment="1" applyProtection="1">
      <alignment horizontal="left" vertical="center" wrapText="1"/>
      <protection locked="0"/>
    </xf>
    <xf numFmtId="0" fontId="15" fillId="2" borderId="21" xfId="0" applyFont="1" applyFill="1" applyBorder="1" applyAlignment="1" applyProtection="1">
      <alignment horizontal="left" vertical="center" wrapText="1"/>
      <protection locked="0"/>
    </xf>
    <xf numFmtId="0" fontId="9" fillId="2" borderId="11" xfId="0" applyFont="1" applyFill="1" applyBorder="1" applyAlignment="1" applyProtection="1">
      <alignment horizontal="center" vertical="center" wrapText="1"/>
      <protection locked="0"/>
    </xf>
    <xf numFmtId="0" fontId="9" fillId="2" borderId="12" xfId="0" applyFont="1" applyFill="1" applyBorder="1" applyAlignment="1" applyProtection="1">
      <alignment horizontal="center" vertical="center" wrapText="1"/>
      <protection locked="0"/>
    </xf>
    <xf numFmtId="0" fontId="7" fillId="2" borderId="4"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5" xfId="0" applyFont="1" applyFill="1" applyBorder="1" applyAlignment="1">
      <alignment horizontal="left" vertical="top" wrapText="1"/>
    </xf>
    <xf numFmtId="0" fontId="11" fillId="2" borderId="4" xfId="0" applyFont="1" applyFill="1" applyBorder="1" applyAlignment="1">
      <alignment horizontal="left" vertical="top" wrapText="1"/>
    </xf>
    <xf numFmtId="0" fontId="11" fillId="2" borderId="0" xfId="0" applyFont="1" applyFill="1" applyBorder="1" applyAlignment="1">
      <alignment horizontal="left" vertical="top" wrapText="1"/>
    </xf>
    <xf numFmtId="0" fontId="11" fillId="2" borderId="5" xfId="0" applyFont="1" applyFill="1" applyBorder="1" applyAlignment="1">
      <alignment horizontal="left" vertical="top" wrapText="1"/>
    </xf>
    <xf numFmtId="0" fontId="16" fillId="2" borderId="5" xfId="0" applyFont="1" applyFill="1" applyBorder="1"/>
    <xf numFmtId="0" fontId="7" fillId="2" borderId="4" xfId="0" applyFont="1" applyFill="1" applyBorder="1" applyAlignment="1">
      <alignment wrapText="1"/>
    </xf>
    <xf numFmtId="0" fontId="9" fillId="2" borderId="4" xfId="0" applyFont="1" applyFill="1" applyBorder="1" applyAlignment="1"/>
    <xf numFmtId="0" fontId="9" fillId="2" borderId="0" xfId="0" applyFont="1" applyFill="1" applyBorder="1" applyAlignment="1"/>
    <xf numFmtId="0" fontId="9" fillId="2" borderId="5" xfId="0" applyFont="1" applyFill="1" applyBorder="1" applyAlignment="1"/>
    <xf numFmtId="164" fontId="7" fillId="2" borderId="4" xfId="1" applyNumberFormat="1" applyFont="1" applyFill="1" applyBorder="1" applyAlignment="1">
      <alignment horizontal="center" vertical="center"/>
    </xf>
    <xf numFmtId="164" fontId="7" fillId="2" borderId="0" xfId="1" applyNumberFormat="1" applyFont="1" applyFill="1" applyBorder="1" applyAlignment="1">
      <alignment horizontal="center" vertical="center"/>
    </xf>
    <xf numFmtId="164" fontId="7" fillId="2" borderId="5" xfId="1" applyNumberFormat="1" applyFont="1" applyFill="1" applyBorder="1" applyAlignment="1">
      <alignment horizontal="center" vertical="center"/>
    </xf>
    <xf numFmtId="0" fontId="7" fillId="2" borderId="22" xfId="1" applyNumberFormat="1" applyFont="1" applyFill="1" applyBorder="1" applyAlignment="1" applyProtection="1">
      <alignment horizontal="left" vertical="center" wrapText="1"/>
      <protection locked="0"/>
    </xf>
    <xf numFmtId="0" fontId="7" fillId="2" borderId="23" xfId="1" applyNumberFormat="1" applyFont="1" applyFill="1" applyBorder="1" applyAlignment="1" applyProtection="1">
      <alignment horizontal="left" vertical="center" wrapText="1"/>
      <protection locked="0"/>
    </xf>
    <xf numFmtId="0" fontId="7" fillId="2" borderId="24" xfId="1" applyNumberFormat="1" applyFont="1" applyFill="1" applyBorder="1" applyAlignment="1" applyProtection="1">
      <alignment horizontal="left" vertical="center" wrapText="1"/>
      <protection locked="0"/>
    </xf>
    <xf numFmtId="0" fontId="7" fillId="2" borderId="25" xfId="1" applyNumberFormat="1" applyFont="1" applyFill="1" applyBorder="1" applyAlignment="1" applyProtection="1">
      <alignment horizontal="left" vertical="center" wrapText="1"/>
      <protection locked="0"/>
    </xf>
    <xf numFmtId="0" fontId="9" fillId="2" borderId="26" xfId="0" applyFont="1" applyFill="1" applyBorder="1"/>
    <xf numFmtId="0" fontId="9" fillId="2" borderId="27" xfId="0" applyFont="1" applyFill="1" applyBorder="1"/>
    <xf numFmtId="0" fontId="4" fillId="2" borderId="27" xfId="0" applyFont="1" applyFill="1" applyBorder="1"/>
    <xf numFmtId="0" fontId="9" fillId="2" borderId="28" xfId="0" applyFont="1" applyFill="1" applyBorder="1"/>
    <xf numFmtId="0" fontId="9" fillId="2" borderId="29" xfId="0" applyFont="1" applyFill="1" applyBorder="1"/>
    <xf numFmtId="0" fontId="9" fillId="2" borderId="30" xfId="0" applyFont="1" applyFill="1" applyBorder="1"/>
    <xf numFmtId="0" fontId="9" fillId="2" borderId="31" xfId="0" applyFont="1" applyFill="1" applyBorder="1"/>
    <xf numFmtId="164" fontId="7" fillId="2" borderId="4" xfId="1" applyNumberFormat="1" applyFont="1" applyFill="1" applyBorder="1" applyAlignment="1">
      <alignment horizontal="left" vertical="center" wrapText="1"/>
    </xf>
    <xf numFmtId="164" fontId="7" fillId="2" borderId="0" xfId="1" applyNumberFormat="1" applyFont="1" applyFill="1" applyBorder="1" applyAlignment="1">
      <alignment horizontal="left" vertical="center" wrapText="1"/>
    </xf>
    <xf numFmtId="164" fontId="7" fillId="2" borderId="5" xfId="1" applyNumberFormat="1" applyFont="1" applyFill="1" applyBorder="1" applyAlignment="1">
      <alignment horizontal="left" vertical="center" wrapText="1"/>
    </xf>
    <xf numFmtId="0" fontId="7" fillId="2" borderId="32" xfId="1" applyNumberFormat="1" applyFont="1" applyFill="1" applyBorder="1" applyAlignment="1" applyProtection="1">
      <alignment horizontal="left" vertical="center" wrapText="1"/>
      <protection locked="0"/>
    </xf>
    <xf numFmtId="0" fontId="7" fillId="2" borderId="33" xfId="1" applyNumberFormat="1" applyFont="1" applyFill="1" applyBorder="1" applyAlignment="1" applyProtection="1">
      <alignment horizontal="left" vertical="center" wrapText="1"/>
      <protection locked="0"/>
    </xf>
    <xf numFmtId="0" fontId="15" fillId="2" borderId="34" xfId="0" applyFont="1" applyFill="1" applyBorder="1" applyAlignment="1">
      <alignment horizontal="left" vertical="center" wrapText="1"/>
    </xf>
    <xf numFmtId="0" fontId="15" fillId="2" borderId="35" xfId="0" applyFont="1" applyFill="1" applyBorder="1" applyAlignment="1">
      <alignment horizontal="left" vertical="center" wrapText="1"/>
    </xf>
    <xf numFmtId="0" fontId="15" fillId="2" borderId="36" xfId="0" applyFont="1" applyFill="1" applyBorder="1" applyAlignment="1">
      <alignment horizontal="left" vertical="center" wrapText="1"/>
    </xf>
    <xf numFmtId="0" fontId="9" fillId="3" borderId="37" xfId="0" applyFont="1" applyFill="1" applyBorder="1" applyAlignment="1">
      <alignment horizontal="left" vertical="center"/>
    </xf>
    <xf numFmtId="0" fontId="9" fillId="3" borderId="38" xfId="0" applyFont="1" applyFill="1" applyBorder="1" applyAlignment="1">
      <alignment horizontal="left" vertical="center"/>
    </xf>
    <xf numFmtId="165" fontId="7" fillId="2" borderId="14" xfId="2" applyNumberFormat="1" applyFont="1" applyFill="1" applyBorder="1" applyAlignment="1" applyProtection="1">
      <alignment vertical="center"/>
      <protection hidden="1"/>
    </xf>
    <xf numFmtId="0" fontId="7" fillId="2" borderId="15" xfId="0" applyFont="1" applyFill="1" applyBorder="1" applyAlignment="1">
      <alignment horizontal="left"/>
    </xf>
    <xf numFmtId="165" fontId="9" fillId="2" borderId="15" xfId="2" applyNumberFormat="1" applyFont="1" applyFill="1" applyBorder="1" applyAlignment="1" applyProtection="1">
      <alignment horizontal="center" vertical="center" wrapText="1"/>
      <protection locked="0"/>
    </xf>
    <xf numFmtId="166" fontId="15" fillId="2" borderId="39" xfId="0" applyNumberFormat="1" applyFont="1" applyFill="1" applyBorder="1" applyAlignment="1" applyProtection="1">
      <alignment horizontal="center" vertical="center"/>
      <protection locked="0"/>
    </xf>
    <xf numFmtId="166" fontId="15" fillId="2" borderId="40" xfId="0" applyNumberFormat="1" applyFont="1" applyFill="1" applyBorder="1" applyAlignment="1" applyProtection="1">
      <alignment horizontal="center" vertical="center"/>
      <protection locked="0"/>
    </xf>
    <xf numFmtId="166" fontId="15" fillId="2" borderId="15" xfId="0" applyNumberFormat="1" applyFont="1" applyFill="1" applyBorder="1" applyAlignment="1" applyProtection="1">
      <alignment horizontal="center" vertical="center"/>
      <protection locked="0"/>
    </xf>
    <xf numFmtId="166" fontId="15" fillId="2" borderId="41" xfId="0" applyNumberFormat="1" applyFont="1" applyFill="1" applyBorder="1" applyAlignment="1" applyProtection="1">
      <alignment horizontal="center" vertical="center"/>
      <protection locked="0"/>
    </xf>
    <xf numFmtId="165" fontId="7" fillId="2" borderId="9" xfId="2" applyNumberFormat="1" applyFont="1" applyFill="1" applyBorder="1" applyAlignment="1" applyProtection="1">
      <alignment vertical="center"/>
      <protection hidden="1"/>
    </xf>
    <xf numFmtId="0" fontId="7" fillId="2" borderId="10" xfId="0" applyFont="1" applyFill="1" applyBorder="1" applyAlignment="1">
      <alignment horizontal="left"/>
    </xf>
    <xf numFmtId="165" fontId="9" fillId="2" borderId="10" xfId="2" applyNumberFormat="1" applyFont="1" applyFill="1" applyBorder="1" applyAlignment="1" applyProtection="1">
      <alignment horizontal="center" vertical="center" wrapText="1"/>
      <protection locked="0"/>
    </xf>
    <xf numFmtId="166" fontId="15" fillId="2" borderId="42" xfId="0" applyNumberFormat="1" applyFont="1" applyFill="1" applyBorder="1" applyAlignment="1" applyProtection="1">
      <alignment horizontal="center" vertical="center"/>
      <protection locked="0"/>
    </xf>
    <xf numFmtId="166" fontId="15" fillId="2" borderId="43" xfId="0" applyNumberFormat="1" applyFont="1" applyFill="1" applyBorder="1" applyAlignment="1" applyProtection="1">
      <alignment horizontal="center" vertical="center"/>
      <protection locked="0"/>
    </xf>
    <xf numFmtId="166" fontId="15" fillId="2" borderId="10" xfId="0" applyNumberFormat="1" applyFont="1" applyFill="1" applyBorder="1" applyAlignment="1" applyProtection="1">
      <alignment horizontal="center" vertical="center"/>
      <protection locked="0"/>
    </xf>
    <xf numFmtId="166" fontId="15" fillId="2" borderId="13" xfId="0" applyNumberFormat="1" applyFont="1" applyFill="1" applyBorder="1" applyAlignment="1" applyProtection="1">
      <alignment horizontal="center" vertical="center"/>
      <protection locked="0"/>
    </xf>
    <xf numFmtId="0" fontId="9" fillId="2" borderId="9" xfId="0" applyFont="1" applyFill="1" applyBorder="1" applyAlignment="1">
      <alignment horizontal="center"/>
    </xf>
    <xf numFmtId="0" fontId="9" fillId="2" borderId="10" xfId="0" applyFont="1" applyFill="1" applyBorder="1" applyAlignment="1">
      <alignment horizontal="center"/>
    </xf>
    <xf numFmtId="0" fontId="9" fillId="2" borderId="13" xfId="0" applyFont="1" applyFill="1" applyBorder="1" applyAlignment="1">
      <alignment horizontal="center"/>
    </xf>
    <xf numFmtId="0" fontId="0" fillId="0" borderId="11" xfId="0" applyBorder="1" applyAlignment="1">
      <alignment horizontal="center"/>
    </xf>
    <xf numFmtId="0" fontId="0" fillId="0" borderId="21" xfId="0" applyBorder="1" applyAlignment="1">
      <alignment horizontal="center"/>
    </xf>
    <xf numFmtId="49" fontId="7" fillId="2" borderId="19" xfId="0" applyNumberFormat="1" applyFont="1" applyFill="1" applyBorder="1" applyAlignment="1" applyProtection="1">
      <alignment horizontal="center"/>
      <protection locked="0"/>
    </xf>
    <xf numFmtId="49" fontId="7" fillId="2" borderId="10" xfId="0" applyNumberFormat="1" applyFont="1" applyFill="1" applyBorder="1" applyAlignment="1" applyProtection="1">
      <alignment horizontal="center" vertical="center" wrapText="1"/>
      <protection locked="0"/>
    </xf>
    <xf numFmtId="49" fontId="7" fillId="2" borderId="13" xfId="0" applyNumberFormat="1" applyFont="1" applyFill="1" applyBorder="1" applyAlignment="1" applyProtection="1">
      <alignment horizontal="center" vertical="center" wrapText="1"/>
      <protection locked="0"/>
    </xf>
    <xf numFmtId="49" fontId="7" fillId="2" borderId="10" xfId="0" applyNumberFormat="1" applyFont="1" applyFill="1" applyBorder="1" applyAlignment="1" applyProtection="1">
      <alignment horizontal="center"/>
      <protection locked="0"/>
    </xf>
    <xf numFmtId="0" fontId="9" fillId="2" borderId="44"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46" xfId="0" applyFont="1" applyFill="1" applyBorder="1" applyAlignment="1">
      <alignment horizontal="center" vertical="center" wrapText="1"/>
    </xf>
    <xf numFmtId="167" fontId="18" fillId="2" borderId="0" xfId="0" applyNumberFormat="1" applyFont="1" applyFill="1" applyBorder="1" applyAlignment="1" applyProtection="1">
      <alignment horizontal="center" vertical="center" wrapText="1"/>
      <protection locked="0"/>
    </xf>
    <xf numFmtId="0" fontId="18" fillId="2" borderId="5" xfId="0" applyFont="1" applyFill="1" applyBorder="1" applyAlignment="1">
      <alignment vertical="center" wrapText="1"/>
    </xf>
    <xf numFmtId="0" fontId="7" fillId="3" borderId="0" xfId="0" applyFont="1" applyFill="1" applyBorder="1"/>
    <xf numFmtId="0" fontId="18" fillId="2" borderId="0" xfId="0" applyFont="1" applyFill="1" applyBorder="1" applyAlignment="1" applyProtection="1">
      <alignment horizontal="center" vertical="center" wrapText="1"/>
      <protection locked="0"/>
    </xf>
    <xf numFmtId="14" fontId="7" fillId="2" borderId="47" xfId="0" applyNumberFormat="1" applyFont="1" applyFill="1" applyBorder="1" applyAlignment="1"/>
    <xf numFmtId="14" fontId="7" fillId="2" borderId="48" xfId="0" applyNumberFormat="1" applyFont="1" applyFill="1" applyBorder="1" applyAlignment="1"/>
    <xf numFmtId="0" fontId="19" fillId="3" borderId="49" xfId="0" applyFont="1" applyFill="1" applyBorder="1" applyAlignment="1">
      <alignment horizontal="center"/>
    </xf>
    <xf numFmtId="0" fontId="19" fillId="3" borderId="48" xfId="0" applyFont="1" applyFill="1" applyBorder="1" applyAlignment="1">
      <alignment horizontal="center"/>
    </xf>
    <xf numFmtId="0" fontId="7" fillId="3" borderId="50" xfId="0" applyFont="1" applyFill="1" applyBorder="1" applyAlignment="1">
      <alignment horizontal="center"/>
    </xf>
    <xf numFmtId="0" fontId="18" fillId="2" borderId="49" xfId="0" applyFont="1" applyFill="1" applyBorder="1" applyAlignment="1" applyProtection="1">
      <alignment horizontal="center" vertical="center" wrapText="1"/>
      <protection locked="0"/>
    </xf>
    <xf numFmtId="0" fontId="18" fillId="2" borderId="51" xfId="0" applyFont="1" applyFill="1" applyBorder="1" applyAlignment="1">
      <alignment vertical="center" wrapText="1"/>
    </xf>
    <xf numFmtId="0" fontId="0" fillId="0" borderId="4" xfId="0" applyBorder="1" applyAlignment="1"/>
    <xf numFmtId="0" fontId="0" fillId="0" borderId="0" xfId="0" applyBorder="1" applyAlignment="1"/>
    <xf numFmtId="0" fontId="19" fillId="3" borderId="52" xfId="0" applyFont="1" applyFill="1" applyBorder="1" applyAlignment="1">
      <alignment horizontal="center"/>
    </xf>
    <xf numFmtId="0" fontId="19" fillId="3" borderId="0" xfId="0" applyFont="1" applyFill="1" applyBorder="1" applyAlignment="1">
      <alignment horizontal="center"/>
    </xf>
    <xf numFmtId="0" fontId="19" fillId="3" borderId="53" xfId="0" applyFont="1" applyFill="1" applyBorder="1" applyAlignment="1">
      <alignment horizontal="center"/>
    </xf>
    <xf numFmtId="0" fontId="18" fillId="2" borderId="52" xfId="0" applyFont="1" applyFill="1" applyBorder="1" applyAlignment="1" applyProtection="1">
      <alignment horizontal="center" vertical="center" wrapText="1"/>
      <protection locked="0"/>
    </xf>
    <xf numFmtId="0" fontId="19" fillId="2" borderId="54" xfId="0" applyFont="1" applyFill="1" applyBorder="1" applyAlignment="1" applyProtection="1">
      <alignment horizontal="center" vertical="center"/>
      <protection locked="0"/>
    </xf>
    <xf numFmtId="0" fontId="19" fillId="2" borderId="55" xfId="0" applyFont="1" applyFill="1" applyBorder="1" applyAlignment="1" applyProtection="1">
      <alignment horizontal="center" vertical="center"/>
      <protection locked="0"/>
    </xf>
    <xf numFmtId="0" fontId="7" fillId="2" borderId="56" xfId="0" applyFont="1" applyFill="1" applyBorder="1" applyAlignment="1">
      <alignment horizontal="center" vertical="center" wrapText="1"/>
    </xf>
    <xf numFmtId="0" fontId="7" fillId="2" borderId="57" xfId="0" applyFont="1" applyFill="1" applyBorder="1" applyAlignment="1">
      <alignment horizontal="center" vertical="center" wrapText="1"/>
    </xf>
    <xf numFmtId="14" fontId="7" fillId="2" borderId="58" xfId="0" applyNumberFormat="1" applyFont="1" applyFill="1" applyBorder="1" applyAlignment="1"/>
    <xf numFmtId="0" fontId="9" fillId="2" borderId="59" xfId="0" applyFont="1" applyFill="1" applyBorder="1" applyAlignment="1"/>
    <xf numFmtId="0" fontId="20" fillId="3" borderId="60" xfId="0" applyFont="1" applyFill="1" applyBorder="1" applyAlignment="1">
      <alignment horizontal="center"/>
    </xf>
    <xf numFmtId="0" fontId="20" fillId="3" borderId="61" xfId="0" applyFont="1" applyFill="1" applyBorder="1" applyAlignment="1">
      <alignment horizontal="center"/>
    </xf>
    <xf numFmtId="0" fontId="20" fillId="3" borderId="62" xfId="0" applyFont="1" applyFill="1" applyBorder="1" applyAlignment="1">
      <alignment horizontal="center"/>
    </xf>
    <xf numFmtId="0" fontId="7" fillId="2" borderId="63" xfId="0" applyFont="1" applyFill="1" applyBorder="1" applyAlignment="1">
      <alignment horizontal="center" vertical="center" wrapText="1"/>
    </xf>
    <xf numFmtId="0" fontId="7" fillId="2" borderId="64" xfId="0" applyFont="1" applyFill="1" applyBorder="1" applyAlignment="1">
      <alignment horizontal="center" vertical="center" wrapText="1"/>
    </xf>
    <xf numFmtId="49" fontId="7" fillId="2" borderId="20" xfId="1" applyNumberFormat="1" applyFont="1" applyFill="1" applyBorder="1" applyAlignment="1" applyProtection="1">
      <alignment horizontal="left" vertical="center" wrapText="1"/>
      <protection locked="0"/>
    </xf>
    <xf numFmtId="49" fontId="7" fillId="2" borderId="21" xfId="1" applyNumberFormat="1" applyFont="1" applyFill="1" applyBorder="1" applyAlignment="1" applyProtection="1">
      <alignment horizontal="left" vertical="center" wrapText="1"/>
      <protection locked="0"/>
    </xf>
    <xf numFmtId="49" fontId="7" fillId="2" borderId="12" xfId="1" applyNumberFormat="1" applyFont="1" applyFill="1" applyBorder="1" applyAlignment="1" applyProtection="1">
      <alignment horizontal="left" vertical="center" wrapText="1"/>
      <protection locked="0"/>
    </xf>
    <xf numFmtId="0" fontId="21" fillId="2" borderId="29" xfId="0" applyFont="1" applyFill="1" applyBorder="1"/>
    <xf numFmtId="0" fontId="21" fillId="2" borderId="27" xfId="0" applyFont="1" applyFill="1" applyBorder="1"/>
    <xf numFmtId="0" fontId="21" fillId="2" borderId="28" xfId="0" applyFont="1" applyFill="1" applyBorder="1"/>
    <xf numFmtId="0" fontId="21" fillId="2" borderId="30" xfId="0" applyFont="1" applyFill="1" applyBorder="1"/>
    <xf numFmtId="0" fontId="21" fillId="2" borderId="31" xfId="0" applyFont="1" applyFill="1" applyBorder="1"/>
    <xf numFmtId="165" fontId="21" fillId="2" borderId="15" xfId="2" applyNumberFormat="1" applyFont="1" applyFill="1" applyBorder="1" applyAlignment="1" applyProtection="1">
      <alignment horizontal="center" vertical="center" wrapText="1"/>
      <protection locked="0"/>
    </xf>
    <xf numFmtId="165" fontId="21" fillId="2" borderId="10" xfId="2" applyNumberFormat="1" applyFont="1" applyFill="1" applyBorder="1" applyAlignment="1" applyProtection="1">
      <alignment horizontal="center" vertical="center" wrapText="1"/>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O-PRB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DA"/>
      <sheetName val="CHT-Manning Bus"/>
    </sheetNames>
    <sheetDataSet>
      <sheetData sheetId="0"/>
      <sheetData sheetId="1">
        <row r="48">
          <cell r="B48" t="str">
            <v>CD-Project Development</v>
          </cell>
        </row>
        <row r="49">
          <cell r="B49" t="str">
            <v>CD-Construction Start</v>
          </cell>
        </row>
        <row r="50">
          <cell r="B50" t="str">
            <v>CD-Construction Completion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66"/>
  <sheetViews>
    <sheetView tabSelected="1" topLeftCell="B11" workbookViewId="0">
      <selection activeCell="B36" sqref="B36:G36"/>
    </sheetView>
  </sheetViews>
  <sheetFormatPr defaultRowHeight="15.75" x14ac:dyDescent="0.25"/>
  <cols>
    <col min="1" max="1" width="0" style="1" hidden="1" customWidth="1"/>
    <col min="2" max="3" width="15.625" style="2" customWidth="1"/>
    <col min="4" max="9" width="17.625" style="2" customWidth="1"/>
    <col min="10" max="10" width="12.625" style="2" customWidth="1"/>
    <col min="11" max="11" width="0" style="1" hidden="1" customWidth="1"/>
    <col min="12" max="16384" width="9" style="1"/>
  </cols>
  <sheetData>
    <row r="1" spans="2:10" ht="19.5" thickBot="1" x14ac:dyDescent="0.35">
      <c r="B1" s="192" t="s">
        <v>127</v>
      </c>
      <c r="C1" s="191"/>
      <c r="D1" s="190" t="s">
        <v>126</v>
      </c>
      <c r="E1" s="189"/>
      <c r="F1" s="189"/>
      <c r="G1" s="189"/>
      <c r="H1" s="188"/>
      <c r="I1" s="187" t="s">
        <v>125</v>
      </c>
      <c r="J1" s="186">
        <v>43282</v>
      </c>
    </row>
    <row r="2" spans="2:10" ht="18" thickTop="1" x14ac:dyDescent="0.3">
      <c r="B2" s="185" t="str">
        <f>CONCATENATE(C3,C4,"_",C5,C6)</f>
        <v>19CHT_CD2</v>
      </c>
      <c r="C2" s="184"/>
      <c r="D2" s="180" t="s">
        <v>124</v>
      </c>
      <c r="E2" s="179"/>
      <c r="F2" s="179"/>
      <c r="G2" s="179"/>
      <c r="H2" s="178"/>
      <c r="I2" s="183" t="s">
        <v>123</v>
      </c>
      <c r="J2" s="182"/>
    </row>
    <row r="3" spans="2:10" ht="18" x14ac:dyDescent="0.3">
      <c r="B3" s="166" t="s">
        <v>122</v>
      </c>
      <c r="C3" s="181">
        <v>19</v>
      </c>
      <c r="D3" s="180" t="s">
        <v>121</v>
      </c>
      <c r="E3" s="179"/>
      <c r="F3" s="179"/>
      <c r="G3" s="179"/>
      <c r="H3" s="178"/>
      <c r="I3" s="177"/>
      <c r="J3" s="176"/>
    </row>
    <row r="4" spans="2:10" ht="17.25" x14ac:dyDescent="0.3">
      <c r="B4" s="175" t="s">
        <v>120</v>
      </c>
      <c r="C4" s="174" t="s">
        <v>119</v>
      </c>
      <c r="D4" s="173" t="s">
        <v>73</v>
      </c>
      <c r="E4" s="172"/>
      <c r="F4" s="172"/>
      <c r="G4" s="172"/>
      <c r="H4" s="171"/>
      <c r="I4" s="170"/>
      <c r="J4" s="169"/>
    </row>
    <row r="5" spans="2:10" hidden="1" x14ac:dyDescent="0.25">
      <c r="B5" s="166" t="s">
        <v>118</v>
      </c>
      <c r="C5" s="168" t="s">
        <v>117</v>
      </c>
      <c r="D5" s="167"/>
      <c r="E5" s="167"/>
      <c r="F5" s="167"/>
      <c r="G5" s="167"/>
      <c r="H5" s="167"/>
      <c r="I5" s="13"/>
      <c r="J5" s="12"/>
    </row>
    <row r="6" spans="2:10" hidden="1" x14ac:dyDescent="0.25">
      <c r="B6" s="166" t="s">
        <v>116</v>
      </c>
      <c r="C6" s="165">
        <v>2</v>
      </c>
      <c r="D6" s="130"/>
      <c r="E6" s="130"/>
      <c r="F6" s="130"/>
      <c r="G6" s="130"/>
      <c r="H6" s="130"/>
      <c r="I6" s="130"/>
      <c r="J6" s="129"/>
    </row>
    <row r="7" spans="2:10" ht="26.25" hidden="1" x14ac:dyDescent="0.4">
      <c r="B7" s="81" t="s">
        <v>115</v>
      </c>
      <c r="C7" s="79"/>
      <c r="D7" s="79"/>
      <c r="E7" s="79"/>
      <c r="F7" s="79"/>
      <c r="G7" s="79"/>
      <c r="H7" s="79"/>
      <c r="I7" s="79"/>
      <c r="J7" s="78"/>
    </row>
    <row r="8" spans="2:10" ht="15.75" hidden="1" customHeight="1" x14ac:dyDescent="0.25">
      <c r="B8" s="164" t="s">
        <v>114</v>
      </c>
      <c r="C8" s="163"/>
      <c r="D8" s="163"/>
      <c r="E8" s="163"/>
      <c r="F8" s="163"/>
      <c r="G8" s="163"/>
      <c r="H8" s="163"/>
      <c r="I8" s="163"/>
      <c r="J8" s="162"/>
    </row>
    <row r="9" spans="2:10" hidden="1" x14ac:dyDescent="0.25">
      <c r="B9" s="14"/>
      <c r="C9" s="13"/>
      <c r="D9" s="13"/>
      <c r="E9" s="13"/>
      <c r="F9" s="13"/>
      <c r="G9" s="13"/>
      <c r="H9" s="13"/>
      <c r="I9" s="13"/>
      <c r="J9" s="12"/>
    </row>
    <row r="10" spans="2:10" x14ac:dyDescent="0.25">
      <c r="B10" s="155" t="s">
        <v>113</v>
      </c>
      <c r="C10" s="154"/>
      <c r="D10" s="154" t="s">
        <v>112</v>
      </c>
      <c r="E10" s="154"/>
      <c r="F10" s="154" t="s">
        <v>111</v>
      </c>
      <c r="G10" s="154"/>
      <c r="H10" s="154"/>
      <c r="I10" s="154" t="s">
        <v>110</v>
      </c>
      <c r="J10" s="153"/>
    </row>
    <row r="11" spans="2:10" ht="15.75" customHeight="1" x14ac:dyDescent="0.25">
      <c r="B11" s="160" t="s">
        <v>109</v>
      </c>
      <c r="C11" s="159"/>
      <c r="D11" s="159" t="s">
        <v>108</v>
      </c>
      <c r="E11" s="159"/>
      <c r="F11" s="161" t="s">
        <v>107</v>
      </c>
      <c r="G11" s="161"/>
      <c r="H11" s="161"/>
      <c r="I11" s="147" t="s">
        <v>101</v>
      </c>
      <c r="J11" s="146">
        <f>IF($I$2=$AC$2,IF($J$127&gt;0,$D$92*($D$127/($D$127+$D$139)),),)+IF($I$2=$AC$3,IF($J$127&gt;0,$E$92*($E$127/($E$127+$E$139)),),)</f>
        <v>0</v>
      </c>
    </row>
    <row r="12" spans="2:10" x14ac:dyDescent="0.25">
      <c r="B12" s="160"/>
      <c r="C12" s="159"/>
      <c r="D12" s="159"/>
      <c r="E12" s="159"/>
      <c r="F12" s="158" t="s">
        <v>106</v>
      </c>
      <c r="G12" s="157"/>
      <c r="H12" s="156"/>
      <c r="I12" s="147" t="s">
        <v>100</v>
      </c>
      <c r="J12" s="146">
        <f>IF($J$127&gt;0,SUM($D$92:$I$92)*(SUM($D$127:$I$127)/(SUM($D$127:$I$127,$D$139:$I$139))),)</f>
        <v>0</v>
      </c>
    </row>
    <row r="13" spans="2:10" x14ac:dyDescent="0.25">
      <c r="B13" s="155" t="s">
        <v>105</v>
      </c>
      <c r="C13" s="154"/>
      <c r="D13" s="154" t="s">
        <v>104</v>
      </c>
      <c r="E13" s="154"/>
      <c r="F13" s="154" t="s">
        <v>103</v>
      </c>
      <c r="G13" s="154"/>
      <c r="H13" s="154"/>
      <c r="I13" s="154" t="s">
        <v>102</v>
      </c>
      <c r="J13" s="153"/>
    </row>
    <row r="14" spans="2:10" x14ac:dyDescent="0.25">
      <c r="B14" s="152">
        <v>43282</v>
      </c>
      <c r="C14" s="151"/>
      <c r="D14" s="150">
        <v>43646</v>
      </c>
      <c r="E14" s="149"/>
      <c r="F14" s="148">
        <f>J14+J11</f>
        <v>169569</v>
      </c>
      <c r="G14" s="148"/>
      <c r="H14" s="148"/>
      <c r="I14" s="147" t="s">
        <v>101</v>
      </c>
      <c r="J14" s="146">
        <f>+D139</f>
        <v>169569</v>
      </c>
    </row>
    <row r="15" spans="2:10" x14ac:dyDescent="0.25">
      <c r="B15" s="145"/>
      <c r="C15" s="144"/>
      <c r="D15" s="143"/>
      <c r="E15" s="142"/>
      <c r="F15" s="141"/>
      <c r="G15" s="141"/>
      <c r="H15" s="141"/>
      <c r="I15" s="140" t="s">
        <v>100</v>
      </c>
      <c r="J15" s="139">
        <f>IF($J$139&gt;0,SUM($D$92:$I$92)*(SUM($D$139:$I$139)/(SUM($D$127:$I$127,$D$139:$I$139))),)</f>
        <v>169569</v>
      </c>
    </row>
    <row r="16" spans="2:10" ht="15.75" customHeight="1" x14ac:dyDescent="0.25">
      <c r="B16" s="138" t="s">
        <v>99</v>
      </c>
      <c r="C16" s="137"/>
      <c r="D16" s="136" t="s">
        <v>73</v>
      </c>
      <c r="E16" s="135"/>
      <c r="F16" s="135"/>
      <c r="G16" s="135"/>
      <c r="H16" s="135"/>
      <c r="I16" s="135"/>
      <c r="J16" s="134"/>
    </row>
    <row r="17" spans="2:10" ht="92.25" customHeight="1" x14ac:dyDescent="0.25">
      <c r="B17" s="133" t="s">
        <v>98</v>
      </c>
      <c r="C17" s="119"/>
      <c r="D17" s="120"/>
      <c r="E17" s="120"/>
      <c r="F17" s="120"/>
      <c r="G17" s="120"/>
      <c r="H17" s="120"/>
      <c r="I17" s="120"/>
      <c r="J17" s="132"/>
    </row>
    <row r="18" spans="2:10" hidden="1" x14ac:dyDescent="0.25">
      <c r="B18" s="131"/>
      <c r="C18" s="130"/>
      <c r="D18" s="130"/>
      <c r="E18" s="130"/>
      <c r="F18" s="130"/>
      <c r="G18" s="130"/>
      <c r="H18" s="130"/>
      <c r="I18" s="130"/>
      <c r="J18" s="129"/>
    </row>
    <row r="19" spans="2:10" hidden="1" x14ac:dyDescent="0.25">
      <c r="B19" s="91" t="s">
        <v>97</v>
      </c>
      <c r="C19" s="13"/>
      <c r="D19" s="13"/>
      <c r="E19" s="13"/>
      <c r="F19" s="13"/>
      <c r="G19" s="13"/>
      <c r="H19" s="13"/>
      <c r="I19" s="13"/>
      <c r="J19" s="12"/>
    </row>
    <row r="20" spans="2:10" hidden="1" x14ac:dyDescent="0.25">
      <c r="B20" s="114" t="s">
        <v>96</v>
      </c>
      <c r="C20" s="113"/>
      <c r="D20" s="113"/>
      <c r="E20" s="113"/>
      <c r="F20" s="113"/>
      <c r="G20" s="113"/>
      <c r="H20" s="113"/>
      <c r="I20" s="113"/>
      <c r="J20" s="112"/>
    </row>
    <row r="21" spans="2:10" x14ac:dyDescent="0.25">
      <c r="B21" s="128" t="s">
        <v>95</v>
      </c>
      <c r="C21" s="127"/>
      <c r="D21" s="125" t="s">
        <v>94</v>
      </c>
      <c r="E21" s="123"/>
      <c r="F21" s="126"/>
      <c r="G21" s="125" t="s">
        <v>93</v>
      </c>
      <c r="H21" s="124"/>
      <c r="I21" s="123"/>
      <c r="J21" s="122"/>
    </row>
    <row r="22" spans="2:10" ht="15.75" customHeight="1" x14ac:dyDescent="0.25">
      <c r="B22" s="121" t="s">
        <v>92</v>
      </c>
      <c r="C22" s="120"/>
      <c r="D22" s="119" t="s">
        <v>91</v>
      </c>
      <c r="E22" s="119"/>
      <c r="F22" s="119"/>
      <c r="G22" s="119" t="s">
        <v>90</v>
      </c>
      <c r="H22" s="119"/>
      <c r="I22" s="119"/>
      <c r="J22" s="118"/>
    </row>
    <row r="23" spans="2:10" hidden="1" x14ac:dyDescent="0.25">
      <c r="B23" s="14"/>
      <c r="C23" s="13"/>
      <c r="D23" s="13"/>
      <c r="E23" s="13"/>
      <c r="F23" s="13"/>
      <c r="G23" s="13"/>
      <c r="H23" s="13"/>
      <c r="I23" s="13"/>
      <c r="J23" s="12"/>
    </row>
    <row r="24" spans="2:10" hidden="1" x14ac:dyDescent="0.25">
      <c r="B24" s="114" t="s">
        <v>89</v>
      </c>
      <c r="C24" s="113"/>
      <c r="D24" s="13"/>
      <c r="E24" s="13"/>
      <c r="F24" s="13"/>
      <c r="G24" s="13"/>
      <c r="H24" s="13"/>
      <c r="I24" s="13"/>
      <c r="J24" s="12"/>
    </row>
    <row r="25" spans="2:10" hidden="1" x14ac:dyDescent="0.25">
      <c r="B25" s="117"/>
      <c r="C25" s="116"/>
      <c r="D25" s="116"/>
      <c r="E25" s="116"/>
      <c r="F25" s="116"/>
      <c r="G25" s="116"/>
      <c r="H25" s="116"/>
      <c r="I25" s="116"/>
      <c r="J25" s="115"/>
    </row>
    <row r="26" spans="2:10" hidden="1" x14ac:dyDescent="0.25">
      <c r="B26" s="114" t="s">
        <v>88</v>
      </c>
      <c r="C26" s="113"/>
      <c r="D26" s="113"/>
      <c r="E26" s="113"/>
      <c r="F26" s="113"/>
      <c r="G26" s="113"/>
      <c r="H26" s="113"/>
      <c r="I26" s="113"/>
      <c r="J26" s="112"/>
    </row>
    <row r="27" spans="2:10" hidden="1" x14ac:dyDescent="0.25">
      <c r="B27" s="114"/>
      <c r="C27" s="113"/>
      <c r="D27" s="113"/>
      <c r="E27" s="113"/>
      <c r="F27" s="113"/>
      <c r="G27" s="113"/>
      <c r="H27" s="113"/>
      <c r="I27" s="113"/>
      <c r="J27" s="112"/>
    </row>
    <row r="28" spans="2:10" hidden="1" x14ac:dyDescent="0.25">
      <c r="B28" s="14"/>
      <c r="C28" s="13"/>
      <c r="D28" s="13"/>
      <c r="E28" s="13"/>
      <c r="F28" s="13"/>
      <c r="G28" s="13"/>
      <c r="H28" s="13"/>
      <c r="I28" s="13"/>
      <c r="J28" s="12"/>
    </row>
    <row r="29" spans="2:10" ht="15.75" hidden="1" customHeight="1" x14ac:dyDescent="0.25">
      <c r="B29" s="95" t="s">
        <v>87</v>
      </c>
      <c r="C29" s="94"/>
      <c r="D29" s="94"/>
      <c r="E29" s="13"/>
      <c r="F29" s="13"/>
      <c r="G29" s="13"/>
      <c r="H29" s="13"/>
      <c r="I29" s="13"/>
      <c r="J29" s="111"/>
    </row>
    <row r="30" spans="2:10" hidden="1" x14ac:dyDescent="0.25">
      <c r="B30" s="14"/>
      <c r="C30" s="13"/>
      <c r="D30" s="13"/>
      <c r="E30" s="13"/>
      <c r="F30" s="13"/>
      <c r="G30" s="13"/>
      <c r="H30" s="13"/>
      <c r="I30" s="13"/>
      <c r="J30" s="12"/>
    </row>
    <row r="31" spans="2:10" ht="26.25" hidden="1" x14ac:dyDescent="0.4">
      <c r="B31" s="81" t="s">
        <v>86</v>
      </c>
      <c r="C31" s="79"/>
      <c r="D31" s="79"/>
      <c r="E31" s="79"/>
      <c r="F31" s="79"/>
      <c r="G31" s="79"/>
      <c r="H31" s="79"/>
      <c r="I31" s="79"/>
      <c r="J31" s="78"/>
    </row>
    <row r="32" spans="2:10" ht="26.25" hidden="1" x14ac:dyDescent="0.4">
      <c r="B32" s="80"/>
      <c r="C32" s="79"/>
      <c r="D32" s="79"/>
      <c r="E32" s="79"/>
      <c r="F32" s="79"/>
      <c r="G32" s="79"/>
      <c r="H32" s="79"/>
      <c r="I32" s="79"/>
      <c r="J32" s="78"/>
    </row>
    <row r="33" spans="2:10" hidden="1" x14ac:dyDescent="0.25">
      <c r="B33" s="110"/>
      <c r="C33" s="13"/>
      <c r="D33" s="13"/>
      <c r="E33" s="13"/>
      <c r="F33" s="13"/>
      <c r="G33" s="13"/>
      <c r="H33" s="13"/>
      <c r="I33" s="13"/>
      <c r="J33" s="12"/>
    </row>
    <row r="34" spans="2:10" hidden="1" x14ac:dyDescent="0.25">
      <c r="B34" s="11" t="s">
        <v>85</v>
      </c>
      <c r="C34" s="13"/>
      <c r="D34" s="13"/>
      <c r="E34" s="13"/>
      <c r="F34" s="13"/>
      <c r="G34" s="13"/>
      <c r="H34" s="13"/>
      <c r="I34" s="13"/>
      <c r="J34" s="12"/>
    </row>
    <row r="35" spans="2:10" hidden="1" x14ac:dyDescent="0.25">
      <c r="B35" s="110"/>
      <c r="C35" s="13"/>
      <c r="D35" s="13"/>
      <c r="E35" s="13"/>
      <c r="F35" s="13"/>
      <c r="G35" s="13"/>
      <c r="H35" s="13"/>
      <c r="I35" s="13"/>
      <c r="J35" s="12"/>
    </row>
    <row r="36" spans="2:10" ht="15.75" customHeight="1" x14ac:dyDescent="0.25">
      <c r="B36" s="77" t="s">
        <v>84</v>
      </c>
      <c r="C36" s="76"/>
      <c r="D36" s="76"/>
      <c r="E36" s="76"/>
      <c r="F36" s="76"/>
      <c r="G36" s="76"/>
      <c r="H36" s="62"/>
      <c r="I36" s="62"/>
      <c r="J36" s="61"/>
    </row>
    <row r="37" spans="2:10" ht="15.75" hidden="1" customHeight="1" x14ac:dyDescent="0.25">
      <c r="B37" s="109" t="s">
        <v>83</v>
      </c>
      <c r="C37" s="108"/>
      <c r="D37" s="108"/>
      <c r="E37" s="108"/>
      <c r="F37" s="108"/>
      <c r="G37" s="108"/>
      <c r="H37" s="108"/>
      <c r="I37" s="108"/>
      <c r="J37" s="107"/>
    </row>
    <row r="38" spans="2:10" ht="38.25" customHeight="1" x14ac:dyDescent="0.25">
      <c r="B38" s="84" t="s">
        <v>82</v>
      </c>
      <c r="C38" s="83"/>
      <c r="D38" s="83"/>
      <c r="E38" s="83"/>
      <c r="F38" s="83"/>
      <c r="G38" s="83"/>
      <c r="H38" s="83"/>
      <c r="I38" s="83"/>
      <c r="J38" s="82"/>
    </row>
    <row r="39" spans="2:10" ht="4.5" customHeight="1" x14ac:dyDescent="0.25">
      <c r="B39" s="106"/>
      <c r="C39" s="105"/>
      <c r="D39" s="105"/>
      <c r="E39" s="105"/>
      <c r="F39" s="105"/>
      <c r="G39" s="105"/>
      <c r="H39" s="105"/>
      <c r="I39" s="105"/>
      <c r="J39" s="104"/>
    </row>
    <row r="40" spans="2:10" ht="15.75" hidden="1" customHeight="1" x14ac:dyDescent="0.25">
      <c r="B40" s="77" t="s">
        <v>81</v>
      </c>
      <c r="C40" s="76"/>
      <c r="D40" s="76"/>
      <c r="E40" s="76"/>
      <c r="F40" s="76"/>
      <c r="G40" s="76"/>
      <c r="H40" s="76"/>
      <c r="I40" s="76"/>
      <c r="J40" s="75"/>
    </row>
    <row r="41" spans="2:10" hidden="1" x14ac:dyDescent="0.25">
      <c r="B41" s="14"/>
      <c r="C41" s="13"/>
      <c r="D41" s="13"/>
      <c r="E41" s="13"/>
      <c r="F41" s="13"/>
      <c r="G41" s="13"/>
      <c r="H41" s="13"/>
      <c r="I41" s="13"/>
      <c r="J41" s="12"/>
    </row>
    <row r="42" spans="2:10" ht="15.75" hidden="1" customHeight="1" x14ac:dyDescent="0.25">
      <c r="B42" s="77" t="s">
        <v>80</v>
      </c>
      <c r="C42" s="76"/>
      <c r="D42" s="76"/>
      <c r="E42" s="76"/>
      <c r="F42" s="76"/>
      <c r="G42" s="76"/>
      <c r="H42" s="76"/>
      <c r="I42" s="76"/>
      <c r="J42" s="75"/>
    </row>
    <row r="43" spans="2:10" hidden="1" x14ac:dyDescent="0.25">
      <c r="B43" s="84"/>
      <c r="C43" s="83"/>
      <c r="D43" s="83"/>
      <c r="E43" s="83"/>
      <c r="F43" s="83"/>
      <c r="G43" s="83"/>
      <c r="H43" s="83"/>
      <c r="I43" s="83"/>
      <c r="J43" s="82"/>
    </row>
    <row r="44" spans="2:10" ht="15.75" customHeight="1" x14ac:dyDescent="0.25">
      <c r="B44" s="77" t="s">
        <v>79</v>
      </c>
      <c r="C44" s="76"/>
      <c r="D44" s="76"/>
      <c r="E44" s="76"/>
      <c r="F44" s="76"/>
      <c r="G44" s="76"/>
      <c r="H44" s="76"/>
      <c r="I44" s="76"/>
      <c r="J44" s="75"/>
    </row>
    <row r="45" spans="2:10" ht="15.75" customHeight="1" x14ac:dyDescent="0.25">
      <c r="B45" s="90" t="s">
        <v>78</v>
      </c>
      <c r="C45" s="89"/>
      <c r="D45" s="89"/>
      <c r="E45" s="89"/>
      <c r="F45" s="89"/>
      <c r="G45" s="89"/>
      <c r="H45" s="89"/>
      <c r="I45" s="89"/>
      <c r="J45" s="88"/>
    </row>
    <row r="46" spans="2:10" hidden="1" x14ac:dyDescent="0.25">
      <c r="B46" s="106"/>
      <c r="C46" s="105"/>
      <c r="D46" s="105"/>
      <c r="E46" s="105"/>
      <c r="F46" s="105"/>
      <c r="G46" s="105"/>
      <c r="H46" s="105"/>
      <c r="I46" s="105"/>
      <c r="J46" s="104"/>
    </row>
    <row r="47" spans="2:10" ht="15.75" customHeight="1" x14ac:dyDescent="0.25">
      <c r="B47" s="77" t="s">
        <v>77</v>
      </c>
      <c r="C47" s="76"/>
      <c r="D47" s="76"/>
      <c r="E47" s="76"/>
      <c r="F47" s="76"/>
      <c r="G47" s="76"/>
      <c r="H47" s="76"/>
      <c r="I47" s="76"/>
      <c r="J47" s="75"/>
    </row>
    <row r="48" spans="2:10" ht="15.75" customHeight="1" x14ac:dyDescent="0.25">
      <c r="B48" s="103" t="s">
        <v>76</v>
      </c>
      <c r="C48" s="102"/>
      <c r="D48" s="101"/>
      <c r="E48" s="101"/>
      <c r="F48" s="101"/>
      <c r="G48" s="101"/>
      <c r="H48" s="101"/>
      <c r="I48" s="101"/>
      <c r="J48" s="100"/>
    </row>
    <row r="49" spans="2:10" ht="15.75" customHeight="1" x14ac:dyDescent="0.25">
      <c r="B49" s="103" t="s">
        <v>75</v>
      </c>
      <c r="C49" s="102"/>
      <c r="D49" s="101" t="s">
        <v>73</v>
      </c>
      <c r="E49" s="101"/>
      <c r="F49" s="101"/>
      <c r="G49" s="101"/>
      <c r="H49" s="101"/>
      <c r="I49" s="101"/>
      <c r="J49" s="100"/>
    </row>
    <row r="50" spans="2:10" ht="15.75" customHeight="1" x14ac:dyDescent="0.25">
      <c r="B50" s="103" t="s">
        <v>74</v>
      </c>
      <c r="C50" s="102"/>
      <c r="D50" s="101" t="s">
        <v>73</v>
      </c>
      <c r="E50" s="101"/>
      <c r="F50" s="101"/>
      <c r="G50" s="101"/>
      <c r="H50" s="101"/>
      <c r="I50" s="101"/>
      <c r="J50" s="100"/>
    </row>
    <row r="51" spans="2:10" hidden="1" x14ac:dyDescent="0.25">
      <c r="B51" s="92"/>
      <c r="C51" s="62"/>
      <c r="D51" s="62"/>
      <c r="E51" s="62"/>
      <c r="F51" s="62"/>
      <c r="G51" s="62"/>
      <c r="H51" s="62"/>
      <c r="I51" s="62"/>
      <c r="J51" s="61"/>
    </row>
    <row r="52" spans="2:10" ht="26.25" hidden="1" x14ac:dyDescent="0.4">
      <c r="B52" s="81" t="s">
        <v>72</v>
      </c>
      <c r="C52" s="79"/>
      <c r="D52" s="79"/>
      <c r="E52" s="79"/>
      <c r="F52" s="79"/>
      <c r="G52" s="79"/>
      <c r="H52" s="79"/>
      <c r="I52" s="79"/>
      <c r="J52" s="78"/>
    </row>
    <row r="53" spans="2:10" ht="26.25" hidden="1" x14ac:dyDescent="0.4">
      <c r="B53" s="80"/>
      <c r="C53" s="79"/>
      <c r="D53" s="79"/>
      <c r="E53" s="79"/>
      <c r="F53" s="79"/>
      <c r="G53" s="79"/>
      <c r="H53" s="79"/>
      <c r="I53" s="79"/>
      <c r="J53" s="78"/>
    </row>
    <row r="54" spans="2:10" hidden="1" x14ac:dyDescent="0.25">
      <c r="B54" s="14"/>
      <c r="C54" s="13"/>
      <c r="D54" s="13"/>
      <c r="E54" s="13"/>
      <c r="F54" s="13"/>
      <c r="G54" s="13"/>
      <c r="H54" s="13"/>
      <c r="I54" s="13"/>
      <c r="J54" s="12"/>
    </row>
    <row r="55" spans="2:10" hidden="1" x14ac:dyDescent="0.25">
      <c r="B55" s="91" t="s">
        <v>71</v>
      </c>
      <c r="C55" s="13"/>
      <c r="D55" s="13"/>
      <c r="E55" s="13"/>
      <c r="F55" s="13"/>
      <c r="G55" s="13"/>
      <c r="H55" s="13"/>
      <c r="I55" s="13"/>
      <c r="J55" s="12"/>
    </row>
    <row r="56" spans="2:10" hidden="1" x14ac:dyDescent="0.25">
      <c r="B56" s="99"/>
      <c r="C56" s="13"/>
      <c r="D56" s="13"/>
      <c r="E56" s="13"/>
      <c r="F56" s="13"/>
      <c r="G56" s="13"/>
      <c r="H56" s="13"/>
      <c r="I56" s="13"/>
      <c r="J56" s="12"/>
    </row>
    <row r="57" spans="2:10" ht="15.75" customHeight="1" x14ac:dyDescent="0.25">
      <c r="B57" s="77" t="s">
        <v>70</v>
      </c>
      <c r="C57" s="76"/>
      <c r="D57" s="76"/>
      <c r="E57" s="76"/>
      <c r="F57" s="76"/>
      <c r="G57" s="76"/>
      <c r="H57" s="76"/>
      <c r="I57" s="76"/>
      <c r="J57" s="75"/>
    </row>
    <row r="58" spans="2:10" ht="15.75" customHeight="1" x14ac:dyDescent="0.25">
      <c r="B58" s="84" t="s">
        <v>69</v>
      </c>
      <c r="C58" s="83"/>
      <c r="D58" s="83"/>
      <c r="E58" s="83"/>
      <c r="F58" s="83"/>
      <c r="G58" s="83"/>
      <c r="H58" s="83"/>
      <c r="I58" s="83"/>
      <c r="J58" s="82"/>
    </row>
    <row r="59" spans="2:10" hidden="1" x14ac:dyDescent="0.25">
      <c r="B59" s="92"/>
      <c r="C59" s="62"/>
      <c r="D59" s="62"/>
      <c r="E59" s="62"/>
      <c r="F59" s="62"/>
      <c r="G59" s="62"/>
      <c r="H59" s="62"/>
      <c r="I59" s="62"/>
      <c r="J59" s="61"/>
    </row>
    <row r="60" spans="2:10" hidden="1" x14ac:dyDescent="0.25">
      <c r="B60" s="91" t="s">
        <v>68</v>
      </c>
      <c r="C60" s="13"/>
      <c r="D60" s="13"/>
      <c r="E60" s="13"/>
      <c r="F60" s="13"/>
      <c r="G60" s="13"/>
      <c r="H60" s="13"/>
      <c r="I60" s="13"/>
      <c r="J60" s="12"/>
    </row>
    <row r="61" spans="2:10" hidden="1" x14ac:dyDescent="0.25">
      <c r="B61" s="99"/>
      <c r="C61" s="13"/>
      <c r="D61" s="13"/>
      <c r="E61" s="13"/>
      <c r="F61" s="13"/>
      <c r="G61" s="13"/>
      <c r="H61" s="13"/>
      <c r="I61" s="13"/>
      <c r="J61" s="12"/>
    </row>
    <row r="62" spans="2:10" ht="15.75" customHeight="1" x14ac:dyDescent="0.25">
      <c r="B62" s="77" t="s">
        <v>67</v>
      </c>
      <c r="C62" s="76"/>
      <c r="D62" s="76"/>
      <c r="E62" s="76"/>
      <c r="F62" s="76"/>
      <c r="G62" s="76"/>
      <c r="H62" s="76"/>
      <c r="I62" s="76"/>
      <c r="J62" s="75"/>
    </row>
    <row r="63" spans="2:10" x14ac:dyDescent="0.25">
      <c r="B63" s="84"/>
      <c r="C63" s="83"/>
      <c r="D63" s="83"/>
      <c r="E63" s="83"/>
      <c r="F63" s="83"/>
      <c r="G63" s="83"/>
      <c r="H63" s="83"/>
      <c r="I63" s="83"/>
      <c r="J63" s="82"/>
    </row>
    <row r="64" spans="2:10" hidden="1" x14ac:dyDescent="0.25">
      <c r="B64" s="99"/>
      <c r="C64" s="13"/>
      <c r="D64" s="13"/>
      <c r="E64" s="13"/>
      <c r="F64" s="13"/>
      <c r="G64" s="13"/>
      <c r="H64" s="13"/>
      <c r="I64" s="13"/>
      <c r="J64" s="12"/>
    </row>
    <row r="65" spans="2:10" ht="15.75" hidden="1" customHeight="1" x14ac:dyDescent="0.25">
      <c r="B65" s="77" t="s">
        <v>66</v>
      </c>
      <c r="C65" s="76"/>
      <c r="D65" s="76"/>
      <c r="E65" s="76"/>
      <c r="F65" s="76"/>
      <c r="G65" s="76"/>
      <c r="H65" s="76"/>
      <c r="I65" s="76"/>
      <c r="J65" s="75"/>
    </row>
    <row r="66" spans="2:10" hidden="1" x14ac:dyDescent="0.25">
      <c r="B66" s="87"/>
      <c r="C66" s="98" t="s">
        <v>65</v>
      </c>
      <c r="D66" s="98"/>
      <c r="E66" s="98"/>
      <c r="F66" s="97"/>
      <c r="G66" s="97"/>
      <c r="H66" s="97"/>
      <c r="I66" s="97"/>
      <c r="J66" s="96"/>
    </row>
    <row r="67" spans="2:10" hidden="1" x14ac:dyDescent="0.25">
      <c r="B67" s="87"/>
      <c r="C67" s="98" t="s">
        <v>64</v>
      </c>
      <c r="D67" s="98"/>
      <c r="E67" s="98"/>
      <c r="F67" s="97"/>
      <c r="G67" s="97"/>
      <c r="H67" s="97"/>
      <c r="I67" s="97"/>
      <c r="J67" s="96"/>
    </row>
    <row r="68" spans="2:10" hidden="1" x14ac:dyDescent="0.25">
      <c r="B68" s="87"/>
      <c r="C68" s="98" t="s">
        <v>63</v>
      </c>
      <c r="D68" s="98"/>
      <c r="E68" s="98"/>
      <c r="F68" s="97"/>
      <c r="G68" s="97"/>
      <c r="H68" s="97"/>
      <c r="I68" s="97"/>
      <c r="J68" s="96"/>
    </row>
    <row r="69" spans="2:10" hidden="1" x14ac:dyDescent="0.25">
      <c r="B69" s="87"/>
      <c r="C69" s="98" t="s">
        <v>62</v>
      </c>
      <c r="D69" s="98"/>
      <c r="E69" s="98"/>
      <c r="F69" s="97"/>
      <c r="G69" s="97"/>
      <c r="H69" s="97"/>
      <c r="I69" s="97"/>
      <c r="J69" s="96"/>
    </row>
    <row r="70" spans="2:10" hidden="1" x14ac:dyDescent="0.25">
      <c r="B70" s="87"/>
      <c r="C70" s="98" t="s">
        <v>61</v>
      </c>
      <c r="D70" s="98"/>
      <c r="E70" s="98"/>
      <c r="F70" s="97"/>
      <c r="G70" s="97"/>
      <c r="H70" s="97"/>
      <c r="I70" s="97"/>
      <c r="J70" s="96"/>
    </row>
    <row r="71" spans="2:10" hidden="1" x14ac:dyDescent="0.25">
      <c r="B71" s="87"/>
      <c r="C71" s="98" t="s">
        <v>60</v>
      </c>
      <c r="D71" s="98"/>
      <c r="E71" s="98"/>
      <c r="F71" s="97"/>
      <c r="G71" s="97"/>
      <c r="H71" s="97"/>
      <c r="I71" s="97"/>
      <c r="J71" s="96"/>
    </row>
    <row r="72" spans="2:10" hidden="1" x14ac:dyDescent="0.25">
      <c r="B72" s="87"/>
      <c r="C72" s="98" t="s">
        <v>59</v>
      </c>
      <c r="D72" s="98"/>
      <c r="E72" s="98"/>
      <c r="F72" s="97"/>
      <c r="G72" s="97"/>
      <c r="H72" s="97"/>
      <c r="I72" s="97"/>
      <c r="J72" s="96"/>
    </row>
    <row r="73" spans="2:10" hidden="1" x14ac:dyDescent="0.25">
      <c r="B73" s="14"/>
      <c r="C73" s="13"/>
      <c r="D73" s="13"/>
      <c r="E73" s="13"/>
      <c r="F73" s="13"/>
      <c r="G73" s="13"/>
      <c r="H73" s="13"/>
      <c r="I73" s="13"/>
      <c r="J73" s="12"/>
    </row>
    <row r="74" spans="2:10" ht="15.75" hidden="1" customHeight="1" x14ac:dyDescent="0.25">
      <c r="B74" s="95" t="s">
        <v>58</v>
      </c>
      <c r="C74" s="94"/>
      <c r="D74" s="94"/>
      <c r="E74" s="94"/>
      <c r="F74" s="94"/>
      <c r="G74" s="94"/>
      <c r="H74" s="94"/>
      <c r="I74" s="94"/>
      <c r="J74" s="93"/>
    </row>
    <row r="75" spans="2:10" hidden="1" x14ac:dyDescent="0.25">
      <c r="B75" s="84"/>
      <c r="C75" s="83"/>
      <c r="D75" s="83"/>
      <c r="E75" s="83"/>
      <c r="F75" s="83"/>
      <c r="G75" s="83"/>
      <c r="H75" s="83"/>
      <c r="I75" s="83"/>
      <c r="J75" s="82"/>
    </row>
    <row r="76" spans="2:10" hidden="1" x14ac:dyDescent="0.25">
      <c r="B76" s="92"/>
      <c r="C76" s="13"/>
      <c r="D76" s="13"/>
      <c r="E76" s="13"/>
      <c r="F76" s="13"/>
      <c r="G76" s="13"/>
      <c r="H76" s="13"/>
      <c r="I76" s="13"/>
      <c r="J76" s="12"/>
    </row>
    <row r="77" spans="2:10" hidden="1" x14ac:dyDescent="0.25">
      <c r="B77" s="91" t="s">
        <v>57</v>
      </c>
      <c r="C77" s="13"/>
      <c r="D77" s="13"/>
      <c r="E77" s="13"/>
      <c r="F77" s="13"/>
      <c r="G77" s="13"/>
      <c r="H77" s="13"/>
      <c r="I77" s="13"/>
      <c r="J77" s="12"/>
    </row>
    <row r="78" spans="2:10" ht="15.75" hidden="1" customHeight="1" x14ac:dyDescent="0.25">
      <c r="B78" s="77" t="s">
        <v>56</v>
      </c>
      <c r="C78" s="76"/>
      <c r="D78" s="76"/>
      <c r="E78" s="76"/>
      <c r="F78" s="76"/>
      <c r="G78" s="76"/>
      <c r="H78" s="76"/>
      <c r="I78" s="76"/>
      <c r="J78" s="75"/>
    </row>
    <row r="79" spans="2:10" hidden="1" x14ac:dyDescent="0.25">
      <c r="B79" s="90" t="s">
        <v>55</v>
      </c>
      <c r="C79" s="89"/>
      <c r="D79" s="89"/>
      <c r="E79" s="89"/>
      <c r="F79" s="89"/>
      <c r="G79" s="89"/>
      <c r="H79" s="89"/>
      <c r="I79" s="89"/>
      <c r="J79" s="88"/>
    </row>
    <row r="80" spans="2:10" hidden="1" x14ac:dyDescent="0.25">
      <c r="B80" s="87"/>
      <c r="C80" s="86"/>
      <c r="D80" s="86"/>
      <c r="E80" s="86"/>
      <c r="F80" s="86"/>
      <c r="G80" s="86"/>
      <c r="H80" s="86"/>
      <c r="I80" s="86"/>
      <c r="J80" s="85"/>
    </row>
    <row r="81" spans="2:10" ht="26.25" hidden="1" x14ac:dyDescent="0.4">
      <c r="B81" s="80"/>
      <c r="C81" s="79"/>
      <c r="D81" s="79"/>
      <c r="E81" s="79"/>
      <c r="F81" s="79"/>
      <c r="G81" s="79"/>
      <c r="H81" s="79"/>
      <c r="I81" s="79"/>
      <c r="J81" s="78"/>
    </row>
    <row r="82" spans="2:10" hidden="1" x14ac:dyDescent="0.25">
      <c r="B82" s="87"/>
      <c r="C82" s="86"/>
      <c r="D82" s="86"/>
      <c r="E82" s="86"/>
      <c r="F82" s="86"/>
      <c r="G82" s="86"/>
      <c r="H82" s="86"/>
      <c r="I82" s="86"/>
      <c r="J82" s="85"/>
    </row>
    <row r="83" spans="2:10" ht="15.75" customHeight="1" x14ac:dyDescent="0.25">
      <c r="B83" s="77" t="s">
        <v>54</v>
      </c>
      <c r="C83" s="76"/>
      <c r="D83" s="76"/>
      <c r="E83" s="76"/>
      <c r="F83" s="76"/>
      <c r="G83" s="76"/>
      <c r="H83" s="76"/>
      <c r="I83" s="76"/>
      <c r="J83" s="75"/>
    </row>
    <row r="84" spans="2:10" ht="15.75" customHeight="1" x14ac:dyDescent="0.25">
      <c r="B84" s="84" t="s">
        <v>53</v>
      </c>
      <c r="C84" s="83"/>
      <c r="D84" s="83"/>
      <c r="E84" s="83"/>
      <c r="F84" s="83"/>
      <c r="G84" s="83"/>
      <c r="H84" s="83"/>
      <c r="I84" s="83"/>
      <c r="J84" s="82"/>
    </row>
    <row r="85" spans="2:10" hidden="1" x14ac:dyDescent="0.25">
      <c r="B85" s="14"/>
      <c r="C85" s="13"/>
      <c r="D85" s="13"/>
      <c r="E85" s="13"/>
      <c r="F85" s="13"/>
      <c r="G85" s="13"/>
      <c r="H85" s="13"/>
      <c r="I85" s="13"/>
      <c r="J85" s="12"/>
    </row>
    <row r="86" spans="2:10" ht="26.25" hidden="1" x14ac:dyDescent="0.4">
      <c r="B86" s="81" t="s">
        <v>52</v>
      </c>
      <c r="C86" s="79"/>
      <c r="D86" s="79"/>
      <c r="E86" s="79"/>
      <c r="F86" s="79"/>
      <c r="G86" s="79"/>
      <c r="H86" s="79"/>
      <c r="I86" s="79"/>
      <c r="J86" s="78"/>
    </row>
    <row r="87" spans="2:10" ht="26.25" hidden="1" x14ac:dyDescent="0.4">
      <c r="B87" s="80"/>
      <c r="C87" s="79"/>
      <c r="D87" s="79"/>
      <c r="E87" s="79"/>
      <c r="F87" s="79"/>
      <c r="G87" s="79"/>
      <c r="H87" s="79"/>
      <c r="I87" s="79"/>
      <c r="J87" s="78"/>
    </row>
    <row r="88" spans="2:10" ht="15.75" hidden="1" customHeight="1" x14ac:dyDescent="0.25">
      <c r="B88" s="77" t="s">
        <v>51</v>
      </c>
      <c r="C88" s="76"/>
      <c r="D88" s="76"/>
      <c r="E88" s="76"/>
      <c r="F88" s="76"/>
      <c r="G88" s="76"/>
      <c r="H88" s="76"/>
      <c r="I88" s="76"/>
      <c r="J88" s="75"/>
    </row>
    <row r="89" spans="2:10" ht="15.75" hidden="1" customHeight="1" x14ac:dyDescent="0.25">
      <c r="B89" s="60" t="s">
        <v>50</v>
      </c>
      <c r="C89" s="59"/>
      <c r="D89" s="59"/>
      <c r="E89" s="59"/>
      <c r="F89" s="59"/>
      <c r="G89" s="59"/>
      <c r="H89" s="59"/>
      <c r="I89" s="59"/>
      <c r="J89" s="58"/>
    </row>
    <row r="90" spans="2:10" hidden="1" x14ac:dyDescent="0.25">
      <c r="B90" s="38" t="s">
        <v>49</v>
      </c>
      <c r="C90" s="37"/>
      <c r="D90" s="37"/>
      <c r="E90" s="37"/>
      <c r="F90" s="37"/>
      <c r="G90" s="37"/>
      <c r="H90" s="37"/>
      <c r="I90" s="37"/>
      <c r="J90" s="36"/>
    </row>
    <row r="91" spans="2:10" x14ac:dyDescent="0.25">
      <c r="B91" s="66" t="s">
        <v>48</v>
      </c>
      <c r="C91" s="65"/>
      <c r="D91" s="57" t="str">
        <f>D$111</f>
        <v>FY19</v>
      </c>
      <c r="E91" s="57" t="str">
        <f>E$111</f>
        <v>FY20</v>
      </c>
      <c r="F91" s="57" t="str">
        <f>F$111</f>
        <v>FY21</v>
      </c>
      <c r="G91" s="57" t="str">
        <f>G$111</f>
        <v>FY22</v>
      </c>
      <c r="H91" s="57" t="str">
        <f>H$111</f>
        <v>FY23</v>
      </c>
      <c r="I91" s="57" t="str">
        <f>I$111</f>
        <v>FY24</v>
      </c>
      <c r="J91" s="56" t="s">
        <v>10</v>
      </c>
    </row>
    <row r="92" spans="2:10" ht="15.75" customHeight="1" x14ac:dyDescent="0.25">
      <c r="B92" s="68" t="s">
        <v>47</v>
      </c>
      <c r="C92" s="67"/>
      <c r="D92" s="44">
        <f>(D127+D139)-SUM(D101)</f>
        <v>169569</v>
      </c>
      <c r="E92" s="44">
        <f>(E127+E139)-SUM(E101)</f>
        <v>0</v>
      </c>
      <c r="F92" s="44">
        <f>(F127+F139)-SUM(F101)</f>
        <v>0</v>
      </c>
      <c r="G92" s="44">
        <f>(G127+G139)-SUM(G101)</f>
        <v>0</v>
      </c>
      <c r="H92" s="44">
        <f>(H127+H139)-SUM(H101)</f>
        <v>0</v>
      </c>
      <c r="I92" s="44">
        <f>(I127+I139)-SUM(I101)</f>
        <v>0</v>
      </c>
      <c r="J92" s="22">
        <f>SUM(D92:I92)</f>
        <v>169569</v>
      </c>
    </row>
    <row r="93" spans="2:10" ht="15.75" hidden="1" customHeight="1" x14ac:dyDescent="0.25">
      <c r="B93" s="74" t="s">
        <v>46</v>
      </c>
      <c r="C93" s="73"/>
      <c r="D93" s="72">
        <v>0</v>
      </c>
      <c r="E93" s="72">
        <v>0</v>
      </c>
      <c r="F93" s="72">
        <v>0</v>
      </c>
      <c r="G93" s="72">
        <v>0</v>
      </c>
      <c r="H93" s="72">
        <v>0</v>
      </c>
      <c r="I93" s="72">
        <v>0</v>
      </c>
      <c r="J93" s="22">
        <f>SUM(D93:I93)</f>
        <v>0</v>
      </c>
    </row>
    <row r="94" spans="2:10" ht="15.75" hidden="1" customHeight="1" x14ac:dyDescent="0.25">
      <c r="B94" s="74" t="s">
        <v>45</v>
      </c>
      <c r="C94" s="73"/>
      <c r="D94" s="72">
        <v>0</v>
      </c>
      <c r="E94" s="72">
        <v>0</v>
      </c>
      <c r="F94" s="72">
        <v>0</v>
      </c>
      <c r="G94" s="72">
        <v>0</v>
      </c>
      <c r="H94" s="72">
        <v>0</v>
      </c>
      <c r="I94" s="72">
        <v>0</v>
      </c>
      <c r="J94" s="22">
        <f>SUM(D94:I94)</f>
        <v>0</v>
      </c>
    </row>
    <row r="95" spans="2:10" ht="15.75" hidden="1" customHeight="1" x14ac:dyDescent="0.25">
      <c r="B95" s="74" t="s">
        <v>44</v>
      </c>
      <c r="C95" s="73"/>
      <c r="D95" s="72">
        <v>0</v>
      </c>
      <c r="E95" s="72">
        <v>0</v>
      </c>
      <c r="F95" s="72">
        <v>0</v>
      </c>
      <c r="G95" s="72">
        <v>0</v>
      </c>
      <c r="H95" s="72">
        <v>0</v>
      </c>
      <c r="I95" s="72">
        <v>0</v>
      </c>
      <c r="J95" s="22">
        <f>SUM(D95:I95)</f>
        <v>0</v>
      </c>
    </row>
    <row r="96" spans="2:10" ht="15.75" hidden="1" customHeight="1" x14ac:dyDescent="0.25">
      <c r="B96" s="74" t="s">
        <v>43</v>
      </c>
      <c r="C96" s="73"/>
      <c r="D96" s="72">
        <v>0</v>
      </c>
      <c r="E96" s="72">
        <v>0</v>
      </c>
      <c r="F96" s="72">
        <v>0</v>
      </c>
      <c r="G96" s="72">
        <v>0</v>
      </c>
      <c r="H96" s="72">
        <v>0</v>
      </c>
      <c r="I96" s="72">
        <v>0</v>
      </c>
      <c r="J96" s="22">
        <f>SUM(D96:I96)</f>
        <v>0</v>
      </c>
    </row>
    <row r="97" spans="2:10" x14ac:dyDescent="0.25">
      <c r="B97" s="66" t="s">
        <v>40</v>
      </c>
      <c r="C97" s="65"/>
      <c r="D97" s="71"/>
      <c r="E97" s="71"/>
      <c r="F97" s="70"/>
      <c r="G97" s="70"/>
      <c r="H97" s="70"/>
      <c r="I97" s="70"/>
      <c r="J97" s="69"/>
    </row>
    <row r="98" spans="2:10" x14ac:dyDescent="0.25">
      <c r="B98" s="68" t="s">
        <v>42</v>
      </c>
      <c r="C98" s="67"/>
      <c r="D98" s="23">
        <v>0</v>
      </c>
      <c r="E98" s="23"/>
      <c r="F98" s="23"/>
      <c r="G98" s="23"/>
      <c r="H98" s="23"/>
      <c r="I98" s="23"/>
      <c r="J98" s="22">
        <f>SUM(D98:I98)</f>
        <v>0</v>
      </c>
    </row>
    <row r="99" spans="2:10" x14ac:dyDescent="0.25">
      <c r="B99" s="68" t="s">
        <v>41</v>
      </c>
      <c r="C99" s="67"/>
      <c r="D99" s="23">
        <v>0</v>
      </c>
      <c r="E99" s="23"/>
      <c r="F99" s="23"/>
      <c r="G99" s="23"/>
      <c r="H99" s="23"/>
      <c r="I99" s="23"/>
      <c r="J99" s="22">
        <f>SUM(D99:I99)</f>
        <v>0</v>
      </c>
    </row>
    <row r="100" spans="2:10" x14ac:dyDescent="0.25">
      <c r="B100" s="26" t="s">
        <v>40</v>
      </c>
      <c r="C100" s="25"/>
      <c r="D100" s="23">
        <v>0</v>
      </c>
      <c r="E100" s="23">
        <v>0</v>
      </c>
      <c r="F100" s="23">
        <v>0</v>
      </c>
      <c r="G100" s="23">
        <v>0</v>
      </c>
      <c r="H100" s="23">
        <v>0</v>
      </c>
      <c r="I100" s="23">
        <v>0</v>
      </c>
      <c r="J100" s="22">
        <f>SUM(D100:I100)</f>
        <v>0</v>
      </c>
    </row>
    <row r="101" spans="2:10" x14ac:dyDescent="0.25">
      <c r="B101" s="66" t="s">
        <v>39</v>
      </c>
      <c r="C101" s="65"/>
      <c r="D101" s="44">
        <f>SUM(D98:D100)</f>
        <v>0</v>
      </c>
      <c r="E101" s="44">
        <f>SUM(E98:E100)</f>
        <v>0</v>
      </c>
      <c r="F101" s="44">
        <f>SUM(F98:F100)</f>
        <v>0</v>
      </c>
      <c r="G101" s="44">
        <f>SUM(G98:G100)</f>
        <v>0</v>
      </c>
      <c r="H101" s="44">
        <f>SUM(H98:H100)</f>
        <v>0</v>
      </c>
      <c r="I101" s="44">
        <f>SUM(I98:I100)</f>
        <v>0</v>
      </c>
      <c r="J101" s="22">
        <f>SUM(D101:I101)</f>
        <v>0</v>
      </c>
    </row>
    <row r="102" spans="2:10" ht="16.5" thickBot="1" x14ac:dyDescent="0.3">
      <c r="B102" s="43" t="s">
        <v>38</v>
      </c>
      <c r="C102" s="42"/>
      <c r="D102" s="18">
        <f>SUM(D92:D96)+D101</f>
        <v>169569</v>
      </c>
      <c r="E102" s="18">
        <f>SUM(E92:E96)+E101</f>
        <v>0</v>
      </c>
      <c r="F102" s="18">
        <f>SUM(F92:F96)+F101</f>
        <v>0</v>
      </c>
      <c r="G102" s="18">
        <f>SUM(G92:G96)+G101</f>
        <v>0</v>
      </c>
      <c r="H102" s="18">
        <f>SUM(H92:H96)+H101</f>
        <v>0</v>
      </c>
      <c r="I102" s="18">
        <f>SUM(I92:I96)+I101</f>
        <v>0</v>
      </c>
      <c r="J102" s="17">
        <f>SUM(J92:J96)+J101</f>
        <v>169569</v>
      </c>
    </row>
    <row r="103" spans="2:10" ht="16.5" hidden="1" thickTop="1" x14ac:dyDescent="0.25">
      <c r="B103" s="16"/>
      <c r="C103" s="13"/>
      <c r="D103" s="13"/>
      <c r="E103" s="13"/>
      <c r="F103" s="13"/>
      <c r="G103" s="13"/>
      <c r="H103" s="13"/>
      <c r="I103" s="13"/>
      <c r="J103" s="12"/>
    </row>
    <row r="104" spans="2:10" ht="15.75" hidden="1" customHeight="1" x14ac:dyDescent="0.25">
      <c r="B104" s="41" t="s">
        <v>37</v>
      </c>
      <c r="C104" s="40"/>
      <c r="D104" s="40"/>
      <c r="E104" s="40"/>
      <c r="F104" s="40"/>
      <c r="G104" s="40"/>
      <c r="H104" s="40"/>
      <c r="I104" s="40"/>
      <c r="J104" s="39"/>
    </row>
    <row r="105" spans="2:10" ht="15.75" hidden="1" customHeight="1" x14ac:dyDescent="0.25">
      <c r="B105" s="60" t="s">
        <v>36</v>
      </c>
      <c r="C105" s="59"/>
      <c r="D105" s="59"/>
      <c r="E105" s="59"/>
      <c r="F105" s="59"/>
      <c r="G105" s="59"/>
      <c r="H105" s="64"/>
      <c r="I105" s="63"/>
      <c r="J105" s="61"/>
    </row>
    <row r="106" spans="2:10" ht="15.75" hidden="1" customHeight="1" x14ac:dyDescent="0.25">
      <c r="B106" s="60" t="s">
        <v>35</v>
      </c>
      <c r="C106" s="59"/>
      <c r="D106" s="59"/>
      <c r="E106" s="59"/>
      <c r="F106" s="59"/>
      <c r="G106" s="59"/>
      <c r="H106" s="62"/>
      <c r="I106" s="62"/>
      <c r="J106" s="61"/>
    </row>
    <row r="107" spans="2:10" ht="16.5" hidden="1" thickTop="1" x14ac:dyDescent="0.25">
      <c r="B107" s="14"/>
      <c r="C107" s="13"/>
      <c r="D107" s="13"/>
      <c r="E107" s="13"/>
      <c r="F107" s="13"/>
      <c r="G107" s="13"/>
      <c r="H107" s="13"/>
      <c r="I107" s="13"/>
      <c r="J107" s="12"/>
    </row>
    <row r="108" spans="2:10" ht="15.75" hidden="1" customHeight="1" x14ac:dyDescent="0.25">
      <c r="B108" s="41" t="s">
        <v>34</v>
      </c>
      <c r="C108" s="40"/>
      <c r="D108" s="40"/>
      <c r="E108" s="40"/>
      <c r="F108" s="40"/>
      <c r="G108" s="40"/>
      <c r="H108" s="40"/>
      <c r="I108" s="40"/>
      <c r="J108" s="39"/>
    </row>
    <row r="109" spans="2:10" ht="15.75" hidden="1" customHeight="1" x14ac:dyDescent="0.25">
      <c r="B109" s="60" t="s">
        <v>33</v>
      </c>
      <c r="C109" s="59"/>
      <c r="D109" s="59"/>
      <c r="E109" s="59"/>
      <c r="F109" s="59"/>
      <c r="G109" s="59"/>
      <c r="H109" s="59"/>
      <c r="I109" s="59"/>
      <c r="J109" s="58"/>
    </row>
    <row r="110" spans="2:10" ht="16.5" hidden="1" thickTop="1" x14ac:dyDescent="0.25">
      <c r="B110" s="38" t="s">
        <v>18</v>
      </c>
      <c r="C110" s="37"/>
      <c r="D110" s="37"/>
      <c r="E110" s="37"/>
      <c r="F110" s="37"/>
      <c r="G110" s="37"/>
      <c r="H110" s="37"/>
      <c r="I110" s="37"/>
      <c r="J110" s="36"/>
    </row>
    <row r="111" spans="2:10" ht="17.25" thickTop="1" thickBot="1" x14ac:dyDescent="0.3">
      <c r="B111" s="35" t="s">
        <v>32</v>
      </c>
      <c r="C111" s="34"/>
      <c r="D111" s="57" t="s">
        <v>16</v>
      </c>
      <c r="E111" s="32" t="s">
        <v>15</v>
      </c>
      <c r="F111" s="32" t="s">
        <v>14</v>
      </c>
      <c r="G111" s="32" t="s">
        <v>13</v>
      </c>
      <c r="H111" s="32" t="s">
        <v>12</v>
      </c>
      <c r="I111" s="32" t="s">
        <v>11</v>
      </c>
      <c r="J111" s="56" t="s">
        <v>10</v>
      </c>
    </row>
    <row r="112" spans="2:10" ht="16.5" thickBot="1" x14ac:dyDescent="0.3">
      <c r="B112" s="46" t="s">
        <v>31</v>
      </c>
      <c r="C112" s="45"/>
      <c r="D112" s="55"/>
      <c r="E112" s="54">
        <v>2.5000000000000001E-2</v>
      </c>
      <c r="F112" s="54">
        <v>2.5000000000000001E-2</v>
      </c>
      <c r="G112" s="54">
        <f>$F112</f>
        <v>2.5000000000000001E-2</v>
      </c>
      <c r="H112" s="54">
        <f>$F112</f>
        <v>2.5000000000000001E-2</v>
      </c>
      <c r="I112" s="54">
        <f>$F112</f>
        <v>2.5000000000000001E-2</v>
      </c>
      <c r="J112" s="53"/>
    </row>
    <row r="113" spans="2:10" x14ac:dyDescent="0.25">
      <c r="B113" s="46" t="s">
        <v>30</v>
      </c>
      <c r="C113" s="45"/>
      <c r="D113" s="23">
        <v>0</v>
      </c>
      <c r="E113" s="23">
        <f>D113*(1+E112)</f>
        <v>0</v>
      </c>
      <c r="F113" s="52">
        <f>E113*(1+$G$112)</f>
        <v>0</v>
      </c>
      <c r="G113" s="52">
        <f>F113*(1+$G$112)</f>
        <v>0</v>
      </c>
      <c r="H113" s="52">
        <f>G113*(1+$H$112)</f>
        <v>0</v>
      </c>
      <c r="I113" s="52">
        <f>H113*(1+$I$112)</f>
        <v>0</v>
      </c>
      <c r="J113" s="22">
        <f>SUM(D113:I113)</f>
        <v>0</v>
      </c>
    </row>
    <row r="114" spans="2:10" x14ac:dyDescent="0.25">
      <c r="B114" s="51" t="s">
        <v>29</v>
      </c>
      <c r="C114" s="50"/>
      <c r="D114" s="23"/>
      <c r="E114" s="23"/>
      <c r="F114" s="44">
        <f>E114*(1+$G$112)</f>
        <v>0</v>
      </c>
      <c r="G114" s="44">
        <f>F114*(1+$G$112)</f>
        <v>0</v>
      </c>
      <c r="H114" s="44">
        <f>G114*(1+$H$112)</f>
        <v>0</v>
      </c>
      <c r="I114" s="44">
        <f>H114*(1+$I$112)</f>
        <v>0</v>
      </c>
      <c r="J114" s="22">
        <f>SUM(D114:I114)</f>
        <v>0</v>
      </c>
    </row>
    <row r="115" spans="2:10" x14ac:dyDescent="0.25">
      <c r="B115" s="46" t="s">
        <v>28</v>
      </c>
      <c r="C115" s="45"/>
      <c r="D115" s="49"/>
      <c r="E115" s="49"/>
      <c r="F115" s="48"/>
      <c r="G115" s="48"/>
      <c r="H115" s="48"/>
      <c r="I115" s="48"/>
      <c r="J115" s="47"/>
    </row>
    <row r="116" spans="2:10" x14ac:dyDescent="0.25">
      <c r="B116" s="46" t="s">
        <v>27</v>
      </c>
      <c r="C116" s="45"/>
      <c r="D116" s="23"/>
      <c r="E116" s="23"/>
      <c r="F116" s="44">
        <f>E116</f>
        <v>0</v>
      </c>
      <c r="G116" s="44">
        <f>F116</f>
        <v>0</v>
      </c>
      <c r="H116" s="44">
        <f>G116</f>
        <v>0</v>
      </c>
      <c r="I116" s="44">
        <f>H116</f>
        <v>0</v>
      </c>
      <c r="J116" s="22"/>
    </row>
    <row r="117" spans="2:10" x14ac:dyDescent="0.25">
      <c r="B117" s="46" t="s">
        <v>26</v>
      </c>
      <c r="C117" s="45"/>
      <c r="D117" s="23"/>
      <c r="E117" s="23"/>
      <c r="F117" s="44">
        <f>ROUND(E117*(1+F112),0)</f>
        <v>0</v>
      </c>
      <c r="G117" s="44">
        <f>ROUND(F117*(1+G112),0)</f>
        <v>0</v>
      </c>
      <c r="H117" s="44">
        <f>ROUND(G117*(1+H112),0)</f>
        <v>0</v>
      </c>
      <c r="I117" s="44">
        <f>ROUND(H117*(1+I112),0)</f>
        <v>0</v>
      </c>
      <c r="J117" s="22"/>
    </row>
    <row r="118" spans="2:10" x14ac:dyDescent="0.25">
      <c r="B118" s="46" t="s">
        <v>25</v>
      </c>
      <c r="C118" s="45"/>
      <c r="D118" s="44">
        <f>D116*D117</f>
        <v>0</v>
      </c>
      <c r="E118" s="44">
        <f>E116*E117</f>
        <v>0</v>
      </c>
      <c r="F118" s="44">
        <f>F116*F117</f>
        <v>0</v>
      </c>
      <c r="G118" s="44">
        <f>G116*G117</f>
        <v>0</v>
      </c>
      <c r="H118" s="44">
        <f>H116*H117</f>
        <v>0</v>
      </c>
      <c r="I118" s="44">
        <f>I116*I117</f>
        <v>0</v>
      </c>
      <c r="J118" s="22">
        <f>SUM(D118:I118)</f>
        <v>0</v>
      </c>
    </row>
    <row r="119" spans="2:10" x14ac:dyDescent="0.25">
      <c r="B119" s="46" t="s">
        <v>24</v>
      </c>
      <c r="C119" s="45"/>
      <c r="D119" s="23"/>
      <c r="E119" s="23"/>
      <c r="F119" s="44">
        <f>E119*(1+$G$112)</f>
        <v>0</v>
      </c>
      <c r="G119" s="44">
        <f>F119*(1+$G$112)</f>
        <v>0</v>
      </c>
      <c r="H119" s="44">
        <f>G119*(1+$H$112)</f>
        <v>0</v>
      </c>
      <c r="I119" s="44">
        <f>H119*(1+$I$112)</f>
        <v>0</v>
      </c>
      <c r="J119" s="22"/>
    </row>
    <row r="120" spans="2:10" x14ac:dyDescent="0.25">
      <c r="B120" s="46" t="s">
        <v>23</v>
      </c>
      <c r="C120" s="45"/>
      <c r="D120" s="23"/>
      <c r="E120" s="23"/>
      <c r="F120" s="44">
        <f>E120*(1+$G$112)</f>
        <v>0</v>
      </c>
      <c r="G120" s="44">
        <f>F120*(1+$G$112)</f>
        <v>0</v>
      </c>
      <c r="H120" s="44">
        <f>G120*(1+$H$112)</f>
        <v>0</v>
      </c>
      <c r="I120" s="44">
        <f>H120*(1+$I$112)</f>
        <v>0</v>
      </c>
      <c r="J120" s="22"/>
    </row>
    <row r="121" spans="2:10" x14ac:dyDescent="0.25">
      <c r="B121" s="26" t="s">
        <v>22</v>
      </c>
      <c r="C121" s="25"/>
      <c r="D121" s="23"/>
      <c r="E121" s="23"/>
      <c r="F121" s="44">
        <f>E121*(1+$G$112)</f>
        <v>0</v>
      </c>
      <c r="G121" s="44">
        <f>F121*(1+$G$112)</f>
        <v>0</v>
      </c>
      <c r="H121" s="44">
        <f>G121*(1+$H$112)</f>
        <v>0</v>
      </c>
      <c r="I121" s="44">
        <f>H121*(1+$I$112)</f>
        <v>0</v>
      </c>
      <c r="J121" s="22"/>
    </row>
    <row r="122" spans="2:10" x14ac:dyDescent="0.25">
      <c r="B122" s="26" t="s">
        <v>22</v>
      </c>
      <c r="C122" s="25"/>
      <c r="D122" s="23"/>
      <c r="E122" s="23"/>
      <c r="F122" s="44">
        <f>E122*(1+$G$112)</f>
        <v>0</v>
      </c>
      <c r="G122" s="44">
        <f>F122*(1+$G$112)</f>
        <v>0</v>
      </c>
      <c r="H122" s="44">
        <f>G122*(1+$H$112)</f>
        <v>0</v>
      </c>
      <c r="I122" s="44">
        <f>H122*(1+$I$112)</f>
        <v>0</v>
      </c>
      <c r="J122" s="22"/>
    </row>
    <row r="123" spans="2:10" x14ac:dyDescent="0.25">
      <c r="B123" s="46" t="s">
        <v>21</v>
      </c>
      <c r="C123" s="45"/>
      <c r="D123" s="44">
        <f>SUM(D118:D122)</f>
        <v>0</v>
      </c>
      <c r="E123" s="44">
        <f>SUM(E118:E122)</f>
        <v>0</v>
      </c>
      <c r="F123" s="44">
        <f>SUM(F118:F122)</f>
        <v>0</v>
      </c>
      <c r="G123" s="44">
        <f>SUM(G118:G122)</f>
        <v>0</v>
      </c>
      <c r="H123" s="44">
        <f>SUM(H118:H122)</f>
        <v>0</v>
      </c>
      <c r="I123" s="44">
        <f>SUM(I118:I122)</f>
        <v>0</v>
      </c>
      <c r="J123" s="22">
        <f>SUM(D123:I123)</f>
        <v>0</v>
      </c>
    </row>
    <row r="124" spans="2:10" x14ac:dyDescent="0.25">
      <c r="B124" s="26" t="s">
        <v>4</v>
      </c>
      <c r="C124" s="25"/>
      <c r="D124" s="23"/>
      <c r="E124" s="23"/>
      <c r="F124" s="44">
        <f>E124*(1+$G$112)</f>
        <v>0</v>
      </c>
      <c r="G124" s="44">
        <f>F124*(1+$G$112)</f>
        <v>0</v>
      </c>
      <c r="H124" s="44">
        <f>G124*(1+$H$112)</f>
        <v>0</v>
      </c>
      <c r="I124" s="44">
        <f>H124*(1+$I$112)</f>
        <v>0</v>
      </c>
      <c r="J124" s="22">
        <f>SUM(D124:I124)</f>
        <v>0</v>
      </c>
    </row>
    <row r="125" spans="2:10" x14ac:dyDescent="0.25">
      <c r="B125" s="26" t="s">
        <v>4</v>
      </c>
      <c r="C125" s="25"/>
      <c r="D125" s="23"/>
      <c r="E125" s="23"/>
      <c r="F125" s="44">
        <f>E125*(1+$G$112)</f>
        <v>0</v>
      </c>
      <c r="G125" s="44">
        <f>F125*(1+$G$112)</f>
        <v>0</v>
      </c>
      <c r="H125" s="44">
        <f>G125*(1+$H$112)</f>
        <v>0</v>
      </c>
      <c r="I125" s="44">
        <f>H125*(1+$I$112)</f>
        <v>0</v>
      </c>
      <c r="J125" s="22">
        <f>SUM(D125:I125)</f>
        <v>0</v>
      </c>
    </row>
    <row r="126" spans="2:10" x14ac:dyDescent="0.25">
      <c r="B126" s="26" t="s">
        <v>4</v>
      </c>
      <c r="C126" s="25"/>
      <c r="D126" s="23"/>
      <c r="E126" s="23"/>
      <c r="F126" s="44">
        <f>E126*(1+$G$112)</f>
        <v>0</v>
      </c>
      <c r="G126" s="44">
        <f>F126*(1+$G$112)</f>
        <v>0</v>
      </c>
      <c r="H126" s="44">
        <f>G126*(1+$H$112)</f>
        <v>0</v>
      </c>
      <c r="I126" s="44">
        <f>H126*(1+$I$112)</f>
        <v>0</v>
      </c>
      <c r="J126" s="22">
        <f>SUM(D126:I126)</f>
        <v>0</v>
      </c>
    </row>
    <row r="127" spans="2:10" ht="16.5" thickBot="1" x14ac:dyDescent="0.3">
      <c r="B127" s="43" t="s">
        <v>20</v>
      </c>
      <c r="C127" s="42"/>
      <c r="D127" s="18">
        <f>D113+D114+D123+D124+D126+D125</f>
        <v>0</v>
      </c>
      <c r="E127" s="18">
        <f>E113+E114+E123+E124+E126+E125</f>
        <v>0</v>
      </c>
      <c r="F127" s="18">
        <f>F113+F114+F123+F124+F126+F125</f>
        <v>0</v>
      </c>
      <c r="G127" s="18">
        <f>G113+G114+G123+G124+G126+G125</f>
        <v>0</v>
      </c>
      <c r="H127" s="18">
        <f>H113+H114+H123+H124+H126+H125</f>
        <v>0</v>
      </c>
      <c r="I127" s="18">
        <f>I113+I114+I123+I124+I126+I125</f>
        <v>0</v>
      </c>
      <c r="J127" s="17">
        <f>J113+J114+J123+J124+J126+J125</f>
        <v>0</v>
      </c>
    </row>
    <row r="128" spans="2:10" ht="16.5" hidden="1" thickTop="1" x14ac:dyDescent="0.25">
      <c r="B128" s="16"/>
      <c r="C128" s="13"/>
      <c r="D128" s="13"/>
      <c r="E128" s="13"/>
      <c r="F128" s="13"/>
      <c r="G128" s="13"/>
      <c r="H128" s="13"/>
      <c r="I128" s="13"/>
      <c r="J128" s="12"/>
    </row>
    <row r="129" spans="2:10" ht="16.5" hidden="1" thickTop="1" x14ac:dyDescent="0.25">
      <c r="B129" s="16"/>
      <c r="C129" s="13"/>
      <c r="D129" s="13"/>
      <c r="E129" s="13"/>
      <c r="F129" s="13"/>
      <c r="G129" s="13"/>
      <c r="H129" s="13"/>
      <c r="I129" s="13"/>
      <c r="J129" s="12"/>
    </row>
    <row r="130" spans="2:10" ht="15.75" hidden="1" customHeight="1" x14ac:dyDescent="0.25">
      <c r="B130" s="41" t="s">
        <v>19</v>
      </c>
      <c r="C130" s="40"/>
      <c r="D130" s="40"/>
      <c r="E130" s="40"/>
      <c r="F130" s="40"/>
      <c r="G130" s="40"/>
      <c r="H130" s="40"/>
      <c r="I130" s="40"/>
      <c r="J130" s="39"/>
    </row>
    <row r="131" spans="2:10" ht="16.5" hidden="1" thickTop="1" x14ac:dyDescent="0.25">
      <c r="B131" s="38" t="s">
        <v>18</v>
      </c>
      <c r="C131" s="37"/>
      <c r="D131" s="37"/>
      <c r="E131" s="37"/>
      <c r="F131" s="37"/>
      <c r="G131" s="37"/>
      <c r="H131" s="37"/>
      <c r="I131" s="37"/>
      <c r="J131" s="36"/>
    </row>
    <row r="132" spans="2:10" ht="16.5" thickTop="1" x14ac:dyDescent="0.25">
      <c r="B132" s="35" t="s">
        <v>17</v>
      </c>
      <c r="C132" s="34"/>
      <c r="D132" s="33" t="s">
        <v>16</v>
      </c>
      <c r="E132" s="32" t="s">
        <v>15</v>
      </c>
      <c r="F132" s="32" t="s">
        <v>14</v>
      </c>
      <c r="G132" s="32" t="s">
        <v>13</v>
      </c>
      <c r="H132" s="32" t="s">
        <v>12</v>
      </c>
      <c r="I132" s="32" t="s">
        <v>11</v>
      </c>
      <c r="J132" s="31" t="s">
        <v>10</v>
      </c>
    </row>
    <row r="133" spans="2:10" x14ac:dyDescent="0.25">
      <c r="B133" s="28" t="s">
        <v>9</v>
      </c>
      <c r="C133" s="27"/>
      <c r="D133" s="24"/>
      <c r="E133" s="23"/>
      <c r="F133" s="23"/>
      <c r="G133" s="23"/>
      <c r="H133" s="23"/>
      <c r="I133" s="23"/>
      <c r="J133" s="22">
        <f>SUM(D133:I133)</f>
        <v>0</v>
      </c>
    </row>
    <row r="134" spans="2:10" x14ac:dyDescent="0.25">
      <c r="B134" s="28" t="s">
        <v>8</v>
      </c>
      <c r="C134" s="27"/>
      <c r="D134" s="24"/>
      <c r="E134" s="23"/>
      <c r="F134" s="23"/>
      <c r="G134" s="23"/>
      <c r="H134" s="23"/>
      <c r="I134" s="23"/>
      <c r="J134" s="22">
        <f>SUM(D134:I134)</f>
        <v>0</v>
      </c>
    </row>
    <row r="135" spans="2:10" x14ac:dyDescent="0.25">
      <c r="B135" s="28" t="s">
        <v>7</v>
      </c>
      <c r="C135" s="27"/>
      <c r="D135" s="30">
        <v>15415</v>
      </c>
      <c r="E135" s="23"/>
      <c r="F135" s="29"/>
      <c r="G135" s="29"/>
      <c r="H135" s="29"/>
      <c r="I135" s="29"/>
      <c r="J135" s="22">
        <f>SUM(D135:I135)</f>
        <v>15415</v>
      </c>
    </row>
    <row r="136" spans="2:10" x14ac:dyDescent="0.25">
      <c r="B136" s="28" t="s">
        <v>6</v>
      </c>
      <c r="C136" s="27"/>
      <c r="D136" s="30">
        <v>154154</v>
      </c>
      <c r="E136" s="23"/>
      <c r="F136" s="29"/>
      <c r="G136" s="29"/>
      <c r="H136" s="29"/>
      <c r="I136" s="29"/>
      <c r="J136" s="22">
        <f>SUM(D136:I136)</f>
        <v>154154</v>
      </c>
    </row>
    <row r="137" spans="2:10" x14ac:dyDescent="0.25">
      <c r="B137" s="28" t="s">
        <v>5</v>
      </c>
      <c r="C137" s="27"/>
      <c r="D137" s="24"/>
      <c r="E137" s="23"/>
      <c r="F137" s="23"/>
      <c r="G137" s="23"/>
      <c r="H137" s="23"/>
      <c r="I137" s="23"/>
      <c r="J137" s="22">
        <f>SUM(D137:I137)</f>
        <v>0</v>
      </c>
    </row>
    <row r="138" spans="2:10" x14ac:dyDescent="0.25">
      <c r="B138" s="26" t="s">
        <v>4</v>
      </c>
      <c r="C138" s="25"/>
      <c r="D138" s="24"/>
      <c r="E138" s="23"/>
      <c r="F138" s="23"/>
      <c r="G138" s="23"/>
      <c r="H138" s="23"/>
      <c r="I138" s="23"/>
      <c r="J138" s="22">
        <f>SUM(D138:I138)</f>
        <v>0</v>
      </c>
    </row>
    <row r="139" spans="2:10" ht="16.5" thickBot="1" x14ac:dyDescent="0.3">
      <c r="B139" s="21" t="s">
        <v>3</v>
      </c>
      <c r="C139" s="20"/>
      <c r="D139" s="19">
        <f>SUM(D133:D137)</f>
        <v>169569</v>
      </c>
      <c r="E139" s="18">
        <f>SUM(E133:E137)</f>
        <v>0</v>
      </c>
      <c r="F139" s="18">
        <f>SUM(F133:F137)</f>
        <v>0</v>
      </c>
      <c r="G139" s="18">
        <f>SUM(G133:G137)</f>
        <v>0</v>
      </c>
      <c r="H139" s="18">
        <f>SUM(H133:H137)</f>
        <v>0</v>
      </c>
      <c r="I139" s="18">
        <f>SUM(I133:I137)</f>
        <v>0</v>
      </c>
      <c r="J139" s="17">
        <f>SUM(J133:J137)</f>
        <v>169569</v>
      </c>
    </row>
    <row r="140" spans="2:10" ht="16.5" hidden="1" thickTop="1" x14ac:dyDescent="0.25">
      <c r="B140" s="16"/>
      <c r="C140" s="13"/>
      <c r="D140" s="13"/>
      <c r="E140" s="13"/>
      <c r="F140" s="13"/>
      <c r="G140" s="13"/>
      <c r="H140" s="13"/>
      <c r="I140" s="13"/>
      <c r="J140" s="12"/>
    </row>
    <row r="141" spans="2:10" ht="16.5" hidden="1" thickTop="1" x14ac:dyDescent="0.25">
      <c r="B141" s="16"/>
      <c r="C141" s="13"/>
      <c r="D141" s="13"/>
      <c r="E141" s="13"/>
      <c r="F141" s="13"/>
      <c r="G141" s="13"/>
      <c r="H141" s="13"/>
      <c r="I141" s="13"/>
      <c r="J141" s="12"/>
    </row>
    <row r="142" spans="2:10" ht="16.5" hidden="1" thickTop="1" x14ac:dyDescent="0.25">
      <c r="B142" s="15" t="s">
        <v>2</v>
      </c>
      <c r="C142" s="13"/>
      <c r="D142" s="13"/>
      <c r="E142" s="13"/>
      <c r="F142" s="13"/>
      <c r="G142" s="13"/>
      <c r="H142" s="13"/>
      <c r="I142" s="13"/>
      <c r="J142" s="12"/>
    </row>
    <row r="143" spans="2:10" ht="16.5" hidden="1" thickTop="1" x14ac:dyDescent="0.25">
      <c r="B143" s="14"/>
      <c r="C143" s="13"/>
      <c r="D143" s="13"/>
      <c r="E143" s="13"/>
      <c r="F143" s="13"/>
      <c r="G143" s="13"/>
      <c r="H143" s="13"/>
      <c r="I143" s="13"/>
      <c r="J143" s="12"/>
    </row>
    <row r="144" spans="2:10" ht="16.5" thickTop="1" x14ac:dyDescent="0.25">
      <c r="B144" s="11" t="s">
        <v>1</v>
      </c>
      <c r="C144" s="10"/>
      <c r="D144" s="10"/>
      <c r="E144" s="10"/>
      <c r="F144" s="10"/>
      <c r="G144" s="10"/>
      <c r="H144" s="10"/>
      <c r="I144" s="10"/>
      <c r="J144" s="9"/>
    </row>
    <row r="145" spans="2:10" ht="15.75" customHeight="1" thickBot="1" x14ac:dyDescent="0.3">
      <c r="B145" s="8" t="s">
        <v>0</v>
      </c>
      <c r="C145" s="7"/>
      <c r="D145" s="7"/>
      <c r="E145" s="7"/>
      <c r="F145" s="7"/>
      <c r="G145" s="7"/>
      <c r="H145" s="7"/>
      <c r="I145" s="7"/>
      <c r="J145" s="6"/>
    </row>
    <row r="146" spans="2:10" hidden="1" x14ac:dyDescent="0.25">
      <c r="B146" s="4"/>
      <c r="C146" s="4"/>
      <c r="D146" s="4"/>
      <c r="E146" s="4"/>
      <c r="F146" s="4"/>
      <c r="G146" s="4"/>
      <c r="H146" s="4"/>
      <c r="I146" s="4"/>
      <c r="J146" s="4"/>
    </row>
    <row r="147" spans="2:10" hidden="1" x14ac:dyDescent="0.25">
      <c r="B147" s="5"/>
      <c r="C147" s="4"/>
      <c r="D147" s="4"/>
      <c r="E147" s="4"/>
      <c r="F147" s="4"/>
      <c r="G147" s="4"/>
      <c r="H147" s="4"/>
      <c r="I147" s="4"/>
      <c r="J147" s="4"/>
    </row>
    <row r="148" spans="2:10" hidden="1" x14ac:dyDescent="0.25">
      <c r="B148" s="5"/>
      <c r="C148" s="4"/>
      <c r="D148" s="5"/>
      <c r="E148" s="4"/>
      <c r="F148" s="5"/>
      <c r="G148" s="4"/>
      <c r="H148" s="4"/>
      <c r="I148" s="4"/>
      <c r="J148" s="4"/>
    </row>
    <row r="149" spans="2:10" hidden="1" x14ac:dyDescent="0.25">
      <c r="B149" s="4"/>
      <c r="C149" s="4"/>
      <c r="D149" s="4"/>
      <c r="E149" s="4"/>
      <c r="F149" s="4"/>
      <c r="G149" s="4"/>
      <c r="H149" s="4"/>
      <c r="I149" s="4"/>
      <c r="J149" s="4"/>
    </row>
    <row r="150" spans="2:10" hidden="1" x14ac:dyDescent="0.25">
      <c r="B150" s="4"/>
      <c r="C150" s="4"/>
      <c r="D150" s="4"/>
      <c r="E150" s="4"/>
      <c r="F150" s="4"/>
      <c r="G150" s="4"/>
      <c r="H150" s="4"/>
      <c r="I150" s="4"/>
      <c r="J150" s="4"/>
    </row>
    <row r="151" spans="2:10" hidden="1" x14ac:dyDescent="0.25">
      <c r="B151" s="4"/>
      <c r="C151" s="4"/>
      <c r="D151" s="4"/>
      <c r="E151" s="4"/>
      <c r="F151" s="4"/>
      <c r="G151" s="4"/>
      <c r="H151" s="4"/>
      <c r="I151" s="4"/>
      <c r="J151" s="4"/>
    </row>
    <row r="152" spans="2:10" hidden="1" x14ac:dyDescent="0.25">
      <c r="B152" s="4"/>
      <c r="C152" s="4"/>
      <c r="D152" s="4"/>
      <c r="E152" s="4"/>
      <c r="F152" s="4"/>
      <c r="G152" s="4"/>
      <c r="H152" s="4"/>
      <c r="I152" s="4"/>
      <c r="J152" s="4"/>
    </row>
    <row r="153" spans="2:10" hidden="1" x14ac:dyDescent="0.25">
      <c r="B153" s="4"/>
      <c r="C153" s="4"/>
      <c r="D153" s="4"/>
      <c r="E153" s="4"/>
      <c r="F153" s="4"/>
      <c r="G153" s="4"/>
      <c r="H153" s="4"/>
      <c r="I153" s="4"/>
      <c r="J153" s="4"/>
    </row>
    <row r="154" spans="2:10" hidden="1" x14ac:dyDescent="0.25">
      <c r="B154" s="3"/>
      <c r="C154" s="3"/>
      <c r="D154" s="3"/>
      <c r="E154" s="3"/>
      <c r="F154" s="3"/>
      <c r="G154" s="3"/>
      <c r="H154" s="3"/>
      <c r="I154" s="3"/>
      <c r="J154" s="3"/>
    </row>
    <row r="155" spans="2:10" hidden="1" x14ac:dyDescent="0.25">
      <c r="B155" s="3"/>
      <c r="C155" s="3"/>
      <c r="D155" s="3"/>
      <c r="E155" s="3"/>
      <c r="F155" s="3"/>
      <c r="G155" s="3"/>
      <c r="H155" s="3"/>
      <c r="I155" s="3"/>
      <c r="J155" s="3"/>
    </row>
    <row r="156" spans="2:10" hidden="1" x14ac:dyDescent="0.25">
      <c r="B156" s="3"/>
      <c r="C156" s="3"/>
      <c r="D156" s="3"/>
      <c r="E156" s="3"/>
      <c r="F156" s="3"/>
      <c r="G156" s="3"/>
      <c r="H156" s="3"/>
      <c r="I156" s="3"/>
      <c r="J156" s="3"/>
    </row>
    <row r="157" spans="2:10" hidden="1" x14ac:dyDescent="0.25">
      <c r="B157" s="3"/>
      <c r="C157" s="3"/>
      <c r="D157" s="3"/>
      <c r="E157" s="3"/>
      <c r="F157" s="3"/>
      <c r="G157" s="3"/>
      <c r="H157" s="3"/>
      <c r="I157" s="3"/>
      <c r="J157" s="3"/>
    </row>
    <row r="158" spans="2:10" hidden="1" x14ac:dyDescent="0.25">
      <c r="B158" s="3"/>
      <c r="C158" s="3"/>
      <c r="D158" s="3"/>
      <c r="E158" s="3"/>
      <c r="F158" s="3"/>
      <c r="G158" s="3"/>
      <c r="H158" s="3"/>
      <c r="I158" s="3"/>
      <c r="J158" s="3"/>
    </row>
    <row r="159" spans="2:10" hidden="1" x14ac:dyDescent="0.25">
      <c r="B159" s="3"/>
      <c r="C159" s="3"/>
      <c r="D159" s="3"/>
      <c r="E159" s="3"/>
      <c r="F159" s="3"/>
      <c r="G159" s="3"/>
      <c r="H159" s="3"/>
      <c r="I159" s="3"/>
      <c r="J159" s="3"/>
    </row>
    <row r="160" spans="2:10" hidden="1" x14ac:dyDescent="0.25">
      <c r="B160" s="3"/>
      <c r="C160" s="3"/>
      <c r="D160" s="3"/>
      <c r="E160" s="3"/>
      <c r="F160" s="3"/>
      <c r="G160" s="3"/>
      <c r="H160" s="3"/>
      <c r="I160" s="3"/>
      <c r="J160" s="3"/>
    </row>
    <row r="161" spans="2:10" hidden="1"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sheetData>
  <protectedRanges>
    <protectedRange sqref="B11:H11 B12:E12" name="Range22_1"/>
    <protectedRange sqref="B17:J17" name="Range20_1"/>
    <protectedRange sqref="B38:J38" name="Range18_1"/>
    <protectedRange sqref="B45:J45" name="Range16_1"/>
    <protectedRange sqref="B58:J58" name="Range14_1"/>
    <protectedRange sqref="F66:J72" name="Range12_1"/>
    <protectedRange sqref="B79:J79" name="Range10_1"/>
    <protectedRange sqref="B100:I100" name="Range8_1"/>
    <protectedRange sqref="D98:I99" name="Range7_1"/>
    <protectedRange sqref="D133:I138" name="Range5_1"/>
    <protectedRange sqref="D114:E114" name="Range1_1"/>
    <protectedRange sqref="D116:E117" name="Range2_1"/>
    <protectedRange sqref="D119:E120" name="Range3_1"/>
    <protectedRange sqref="B121:E122 D113:E113" name="Range4_1"/>
    <protectedRange sqref="B145:J145" name="Range6_1"/>
    <protectedRange sqref="B84:J84" name="Range9_1"/>
    <protectedRange sqref="B75:J75" name="Range11_1"/>
    <protectedRange sqref="B63:J63" name="Range13_1"/>
    <protectedRange sqref="B48:J50" name="Range15_1"/>
    <protectedRange sqref="B43:J43" name="Range17_1"/>
    <protectedRange sqref="B22:J22" name="Range19_1"/>
    <protectedRange sqref="B14:H15" name="Range21_1"/>
    <protectedRange sqref="C3:C6" name="Range23_1"/>
    <protectedRange sqref="F12:H12" name="Range22_1_1"/>
  </protectedRanges>
  <mergeCells count="117">
    <mergeCell ref="B1:C1"/>
    <mergeCell ref="D1:H1"/>
    <mergeCell ref="B2:C2"/>
    <mergeCell ref="D2:H2"/>
    <mergeCell ref="D3:H3"/>
    <mergeCell ref="I2:J3"/>
    <mergeCell ref="D4:H4"/>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F14:H15"/>
    <mergeCell ref="B16:C16"/>
    <mergeCell ref="D16:J16"/>
    <mergeCell ref="B17:J17"/>
    <mergeCell ref="B22:C22"/>
    <mergeCell ref="D22:F22"/>
    <mergeCell ref="G22:J22"/>
    <mergeCell ref="B29:D29"/>
    <mergeCell ref="B36:G36"/>
    <mergeCell ref="B37:J37"/>
    <mergeCell ref="B38:J38"/>
    <mergeCell ref="B40:J40"/>
    <mergeCell ref="B42:J42"/>
    <mergeCell ref="B43:J43"/>
    <mergeCell ref="B44:J44"/>
    <mergeCell ref="B45:J45"/>
    <mergeCell ref="B47:J47"/>
    <mergeCell ref="B48:C48"/>
    <mergeCell ref="D48:J48"/>
    <mergeCell ref="B49:C49"/>
    <mergeCell ref="D49:J49"/>
    <mergeCell ref="B50:C50"/>
    <mergeCell ref="D50:J50"/>
    <mergeCell ref="B57:J57"/>
    <mergeCell ref="B58:J58"/>
    <mergeCell ref="B62:J62"/>
    <mergeCell ref="B63:J63"/>
    <mergeCell ref="B65:J65"/>
    <mergeCell ref="C66:E66"/>
    <mergeCell ref="F66:J66"/>
    <mergeCell ref="C67:E67"/>
    <mergeCell ref="F67:J67"/>
    <mergeCell ref="C68:E68"/>
    <mergeCell ref="F68:J68"/>
    <mergeCell ref="C69:E69"/>
    <mergeCell ref="F69:J69"/>
    <mergeCell ref="C70:E70"/>
    <mergeCell ref="F70:J70"/>
    <mergeCell ref="C71:E71"/>
    <mergeCell ref="F71:J71"/>
    <mergeCell ref="C72:E72"/>
    <mergeCell ref="F72:J72"/>
    <mergeCell ref="B74:J74"/>
    <mergeCell ref="B75:J75"/>
    <mergeCell ref="B78:J78"/>
    <mergeCell ref="B79:J79"/>
    <mergeCell ref="B83:J83"/>
    <mergeCell ref="B84:J84"/>
    <mergeCell ref="B88:J88"/>
    <mergeCell ref="B89:J89"/>
    <mergeCell ref="B91:C91"/>
    <mergeCell ref="B92:C92"/>
    <mergeCell ref="B93:C93"/>
    <mergeCell ref="B94:C94"/>
    <mergeCell ref="B95:C95"/>
    <mergeCell ref="B96:C96"/>
    <mergeCell ref="B97:C97"/>
    <mergeCell ref="B98:C98"/>
    <mergeCell ref="B99:C99"/>
    <mergeCell ref="B100:C100"/>
    <mergeCell ref="B101:C101"/>
    <mergeCell ref="B102:C102"/>
    <mergeCell ref="B104:J104"/>
    <mergeCell ref="B105:G105"/>
    <mergeCell ref="H105:I105"/>
    <mergeCell ref="B106:G106"/>
    <mergeCell ref="B108:J108"/>
    <mergeCell ref="B109:J109"/>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30:J130"/>
    <mergeCell ref="B132:C132"/>
    <mergeCell ref="B133:C133"/>
    <mergeCell ref="B134:C134"/>
    <mergeCell ref="B135:C135"/>
    <mergeCell ref="B136:C136"/>
    <mergeCell ref="B137:C137"/>
    <mergeCell ref="B138:C138"/>
    <mergeCell ref="B139:C139"/>
    <mergeCell ref="B145:J145"/>
  </mergeCells>
  <dataValidations count="6">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4">
      <formula1>$Y$3:$Y$9</formula1>
    </dataValidation>
    <dataValidation type="list" allowBlank="1" showInputMessage="1" showErrorMessage="1" sqref="C3">
      <formula1>$X$3:$X$12</formula1>
    </dataValidation>
  </dataValidations>
  <pageMargins left="0.7" right="0.7" top="0.75" bottom="0.75" header="0.3" footer="0.3"/>
  <pageSetup scale="56" orientation="portrait" r:id="rId1"/>
  <headerFooter>
    <oddHeader>&amp;L&amp;"-,Regular"&amp;11FY 2019 Orange Workplan
&amp;R&amp;"-,Regular"&amp;11&amp;A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66"/>
  <sheetViews>
    <sheetView topLeftCell="B1" workbookViewId="0">
      <selection activeCell="B36" sqref="B36:G36"/>
    </sheetView>
  </sheetViews>
  <sheetFormatPr defaultRowHeight="15.75" x14ac:dyDescent="0.25"/>
  <cols>
    <col min="1" max="1" width="0" style="1" hidden="1" customWidth="1"/>
    <col min="2" max="3" width="15.625" style="2" customWidth="1"/>
    <col min="4" max="9" width="17.625" style="2" customWidth="1"/>
    <col min="10" max="10" width="12.625" style="2" customWidth="1"/>
    <col min="11" max="11" width="0" style="1" hidden="1" customWidth="1"/>
    <col min="12" max="16384" width="9" style="1"/>
  </cols>
  <sheetData>
    <row r="1" spans="2:10" ht="19.5" thickBot="1" x14ac:dyDescent="0.35">
      <c r="B1" s="192" t="s">
        <v>127</v>
      </c>
      <c r="C1" s="191"/>
      <c r="D1" s="190" t="s">
        <v>126</v>
      </c>
      <c r="E1" s="189"/>
      <c r="F1" s="189"/>
      <c r="G1" s="189"/>
      <c r="H1" s="188"/>
      <c r="I1" s="187" t="s">
        <v>125</v>
      </c>
      <c r="J1" s="186">
        <v>43282</v>
      </c>
    </row>
    <row r="2" spans="2:10" ht="18" thickTop="1" x14ac:dyDescent="0.3">
      <c r="B2" s="185" t="str">
        <f>CONCATENATE(C3,C4,"_",C5,C6)</f>
        <v>19CHT_CD1</v>
      </c>
      <c r="C2" s="184"/>
      <c r="D2" s="180" t="s">
        <v>124</v>
      </c>
      <c r="E2" s="179"/>
      <c r="F2" s="179"/>
      <c r="G2" s="179"/>
      <c r="H2" s="178"/>
      <c r="I2" s="183" t="s">
        <v>123</v>
      </c>
      <c r="J2" s="182"/>
    </row>
    <row r="3" spans="2:10" ht="18" x14ac:dyDescent="0.3">
      <c r="B3" s="166" t="s">
        <v>122</v>
      </c>
      <c r="C3" s="181">
        <v>19</v>
      </c>
      <c r="D3" s="180" t="s">
        <v>121</v>
      </c>
      <c r="E3" s="179"/>
      <c r="F3" s="179"/>
      <c r="G3" s="179"/>
      <c r="H3" s="178"/>
      <c r="I3" s="177"/>
      <c r="J3" s="176"/>
    </row>
    <row r="4" spans="2:10" ht="17.25" x14ac:dyDescent="0.3">
      <c r="B4" s="175" t="s">
        <v>120</v>
      </c>
      <c r="C4" s="174" t="s">
        <v>119</v>
      </c>
      <c r="D4" s="173" t="s">
        <v>73</v>
      </c>
      <c r="E4" s="172"/>
      <c r="F4" s="172"/>
      <c r="G4" s="172"/>
      <c r="H4" s="171"/>
      <c r="I4" s="170"/>
      <c r="J4" s="169"/>
    </row>
    <row r="5" spans="2:10" hidden="1" x14ac:dyDescent="0.25">
      <c r="B5" s="166" t="s">
        <v>118</v>
      </c>
      <c r="C5" s="168" t="s">
        <v>117</v>
      </c>
      <c r="D5" s="167"/>
      <c r="E5" s="167"/>
      <c r="F5" s="167"/>
      <c r="G5" s="167"/>
      <c r="H5" s="167"/>
      <c r="I5" s="13"/>
      <c r="J5" s="12"/>
    </row>
    <row r="6" spans="2:10" hidden="1" x14ac:dyDescent="0.25">
      <c r="B6" s="166" t="s">
        <v>116</v>
      </c>
      <c r="C6" s="165">
        <v>1</v>
      </c>
      <c r="D6" s="130"/>
      <c r="E6" s="130"/>
      <c r="F6" s="130"/>
      <c r="G6" s="130"/>
      <c r="H6" s="130"/>
      <c r="I6" s="130"/>
      <c r="J6" s="129"/>
    </row>
    <row r="7" spans="2:10" ht="26.25" hidden="1" x14ac:dyDescent="0.4">
      <c r="B7" s="81" t="s">
        <v>115</v>
      </c>
      <c r="C7" s="79"/>
      <c r="D7" s="79"/>
      <c r="E7" s="79"/>
      <c r="F7" s="79"/>
      <c r="G7" s="79"/>
      <c r="H7" s="79"/>
      <c r="I7" s="79"/>
      <c r="J7" s="78"/>
    </row>
    <row r="8" spans="2:10" hidden="1" x14ac:dyDescent="0.25">
      <c r="B8" s="164" t="s">
        <v>114</v>
      </c>
      <c r="C8" s="163"/>
      <c r="D8" s="163"/>
      <c r="E8" s="163"/>
      <c r="F8" s="163"/>
      <c r="G8" s="163"/>
      <c r="H8" s="163"/>
      <c r="I8" s="163"/>
      <c r="J8" s="162"/>
    </row>
    <row r="9" spans="2:10" hidden="1" x14ac:dyDescent="0.25">
      <c r="B9" s="14"/>
      <c r="C9" s="13"/>
      <c r="D9" s="13"/>
      <c r="E9" s="13"/>
      <c r="F9" s="13"/>
      <c r="G9" s="13"/>
      <c r="H9" s="13"/>
      <c r="I9" s="13"/>
      <c r="J9" s="12"/>
    </row>
    <row r="10" spans="2:10" x14ac:dyDescent="0.25">
      <c r="B10" s="155" t="s">
        <v>113</v>
      </c>
      <c r="C10" s="154"/>
      <c r="D10" s="154" t="s">
        <v>112</v>
      </c>
      <c r="E10" s="154"/>
      <c r="F10" s="154" t="s">
        <v>111</v>
      </c>
      <c r="G10" s="154"/>
      <c r="H10" s="154"/>
      <c r="I10" s="154" t="s">
        <v>110</v>
      </c>
      <c r="J10" s="153"/>
    </row>
    <row r="11" spans="2:10" x14ac:dyDescent="0.25">
      <c r="B11" s="160" t="s">
        <v>133</v>
      </c>
      <c r="C11" s="159"/>
      <c r="D11" s="159" t="s">
        <v>108</v>
      </c>
      <c r="E11" s="159"/>
      <c r="F11" s="161" t="s">
        <v>107</v>
      </c>
      <c r="G11" s="161"/>
      <c r="H11" s="161"/>
      <c r="I11" s="147" t="s">
        <v>101</v>
      </c>
      <c r="J11" s="146">
        <f>IF($I$2=$AC$2,IF($J$127&gt;0,$D$92*($D$127/($D$127+$D$139)),),)+IF($I$2=$AC$3,IF($J$127&gt;0,$E$92*($E$127/($E$127+$E$139)),),)</f>
        <v>0</v>
      </c>
    </row>
    <row r="12" spans="2:10" x14ac:dyDescent="0.25">
      <c r="B12" s="160"/>
      <c r="C12" s="159"/>
      <c r="D12" s="159"/>
      <c r="E12" s="159"/>
      <c r="F12" s="161" t="s">
        <v>106</v>
      </c>
      <c r="G12" s="161"/>
      <c r="H12" s="161"/>
      <c r="I12" s="147" t="s">
        <v>100</v>
      </c>
      <c r="J12" s="146">
        <f>IF($J$127&gt;0,SUM($D$92:$I$92)*(SUM($D$127:$I$127)/(SUM($D$127:$I$127,$D$139:$I$139))),)</f>
        <v>0</v>
      </c>
    </row>
    <row r="13" spans="2:10" x14ac:dyDescent="0.25">
      <c r="B13" s="155" t="s">
        <v>105</v>
      </c>
      <c r="C13" s="154"/>
      <c r="D13" s="154" t="s">
        <v>104</v>
      </c>
      <c r="E13" s="154"/>
      <c r="F13" s="154" t="s">
        <v>103</v>
      </c>
      <c r="G13" s="154"/>
      <c r="H13" s="154"/>
      <c r="I13" s="154" t="s">
        <v>102</v>
      </c>
      <c r="J13" s="153"/>
    </row>
    <row r="14" spans="2:10" x14ac:dyDescent="0.25">
      <c r="B14" s="152">
        <v>43282</v>
      </c>
      <c r="C14" s="151"/>
      <c r="D14" s="151">
        <v>43646</v>
      </c>
      <c r="E14" s="151"/>
      <c r="F14" s="202">
        <f>J14+J11</f>
        <v>162615</v>
      </c>
      <c r="G14" s="202"/>
      <c r="H14" s="202"/>
      <c r="I14" s="147" t="s">
        <v>101</v>
      </c>
      <c r="J14" s="146">
        <f>+D139</f>
        <v>162615</v>
      </c>
    </row>
    <row r="15" spans="2:10" x14ac:dyDescent="0.25">
      <c r="B15" s="145"/>
      <c r="C15" s="144"/>
      <c r="D15" s="144"/>
      <c r="E15" s="144"/>
      <c r="F15" s="201"/>
      <c r="G15" s="201"/>
      <c r="H15" s="201"/>
      <c r="I15" s="140" t="s">
        <v>100</v>
      </c>
      <c r="J15" s="139">
        <f>IF($J$139&gt;0,SUM($D$92:$I$92)*(SUM($D$139:$I$139)/(SUM($D$127:$I$127,$D$139:$I$139))),)</f>
        <v>162615</v>
      </c>
    </row>
    <row r="16" spans="2:10" x14ac:dyDescent="0.25">
      <c r="B16" s="138" t="s">
        <v>99</v>
      </c>
      <c r="C16" s="137"/>
      <c r="D16" s="136" t="s">
        <v>73</v>
      </c>
      <c r="E16" s="135"/>
      <c r="F16" s="135"/>
      <c r="G16" s="135"/>
      <c r="H16" s="135"/>
      <c r="I16" s="135"/>
      <c r="J16" s="134"/>
    </row>
    <row r="17" spans="2:10" ht="92.25" customHeight="1" x14ac:dyDescent="0.25">
      <c r="B17" s="133" t="s">
        <v>132</v>
      </c>
      <c r="C17" s="119"/>
      <c r="D17" s="120"/>
      <c r="E17" s="120"/>
      <c r="F17" s="120"/>
      <c r="G17" s="120"/>
      <c r="H17" s="120"/>
      <c r="I17" s="120"/>
      <c r="J17" s="132"/>
    </row>
    <row r="18" spans="2:10" hidden="1" x14ac:dyDescent="0.25">
      <c r="B18" s="131"/>
      <c r="C18" s="130"/>
      <c r="D18" s="130"/>
      <c r="E18" s="130"/>
      <c r="F18" s="130"/>
      <c r="G18" s="130"/>
      <c r="H18" s="130"/>
      <c r="I18" s="130"/>
      <c r="J18" s="129"/>
    </row>
    <row r="19" spans="2:10" hidden="1" x14ac:dyDescent="0.25">
      <c r="B19" s="91" t="s">
        <v>97</v>
      </c>
      <c r="C19" s="13"/>
      <c r="D19" s="13"/>
      <c r="E19" s="13"/>
      <c r="F19" s="13"/>
      <c r="G19" s="13"/>
      <c r="H19" s="13"/>
      <c r="I19" s="13"/>
      <c r="J19" s="12"/>
    </row>
    <row r="20" spans="2:10" hidden="1" x14ac:dyDescent="0.25">
      <c r="B20" s="114" t="s">
        <v>96</v>
      </c>
      <c r="C20" s="113"/>
      <c r="D20" s="113"/>
      <c r="E20" s="113"/>
      <c r="F20" s="113"/>
      <c r="G20" s="113"/>
      <c r="H20" s="113"/>
      <c r="I20" s="113"/>
      <c r="J20" s="112"/>
    </row>
    <row r="21" spans="2:10" x14ac:dyDescent="0.25">
      <c r="B21" s="200" t="s">
        <v>95</v>
      </c>
      <c r="C21" s="199"/>
      <c r="D21" s="198" t="s">
        <v>94</v>
      </c>
      <c r="E21" s="197"/>
      <c r="F21" s="196"/>
      <c r="G21" s="125" t="s">
        <v>93</v>
      </c>
      <c r="H21" s="124"/>
      <c r="I21" s="123"/>
      <c r="J21" s="122"/>
    </row>
    <row r="22" spans="2:10" x14ac:dyDescent="0.25">
      <c r="B22" s="121" t="s">
        <v>92</v>
      </c>
      <c r="C22" s="120"/>
      <c r="D22" s="119" t="s">
        <v>91</v>
      </c>
      <c r="E22" s="119"/>
      <c r="F22" s="119"/>
      <c r="G22" s="119" t="s">
        <v>90</v>
      </c>
      <c r="H22" s="119"/>
      <c r="I22" s="119"/>
      <c r="J22" s="118"/>
    </row>
    <row r="23" spans="2:10" hidden="1" x14ac:dyDescent="0.25">
      <c r="B23" s="14"/>
      <c r="C23" s="13"/>
      <c r="D23" s="13"/>
      <c r="E23" s="13"/>
      <c r="F23" s="13"/>
      <c r="G23" s="13"/>
      <c r="H23" s="13"/>
      <c r="I23" s="13"/>
      <c r="J23" s="12"/>
    </row>
    <row r="24" spans="2:10" hidden="1" x14ac:dyDescent="0.25">
      <c r="B24" s="114" t="s">
        <v>89</v>
      </c>
      <c r="C24" s="113"/>
      <c r="D24" s="13"/>
      <c r="E24" s="13"/>
      <c r="F24" s="13"/>
      <c r="G24" s="13"/>
      <c r="H24" s="13"/>
      <c r="I24" s="13"/>
      <c r="J24" s="12"/>
    </row>
    <row r="25" spans="2:10" hidden="1" x14ac:dyDescent="0.25">
      <c r="B25" s="117"/>
      <c r="C25" s="116"/>
      <c r="D25" s="116"/>
      <c r="E25" s="116"/>
      <c r="F25" s="116"/>
      <c r="G25" s="116"/>
      <c r="H25" s="116"/>
      <c r="I25" s="116"/>
      <c r="J25" s="115"/>
    </row>
    <row r="26" spans="2:10" hidden="1" x14ac:dyDescent="0.25">
      <c r="B26" s="114" t="s">
        <v>88</v>
      </c>
      <c r="C26" s="113"/>
      <c r="D26" s="113"/>
      <c r="E26" s="113"/>
      <c r="F26" s="113"/>
      <c r="G26" s="113"/>
      <c r="H26" s="113"/>
      <c r="I26" s="113"/>
      <c r="J26" s="112"/>
    </row>
    <row r="27" spans="2:10" hidden="1" x14ac:dyDescent="0.25">
      <c r="B27" s="114"/>
      <c r="C27" s="113"/>
      <c r="D27" s="113"/>
      <c r="E27" s="113"/>
      <c r="F27" s="113"/>
      <c r="G27" s="113"/>
      <c r="H27" s="113"/>
      <c r="I27" s="113"/>
      <c r="J27" s="112"/>
    </row>
    <row r="28" spans="2:10" hidden="1" x14ac:dyDescent="0.25">
      <c r="B28" s="14"/>
      <c r="C28" s="13"/>
      <c r="D28" s="13"/>
      <c r="E28" s="13"/>
      <c r="F28" s="13"/>
      <c r="G28" s="13"/>
      <c r="H28" s="13"/>
      <c r="I28" s="13"/>
      <c r="J28" s="12"/>
    </row>
    <row r="29" spans="2:10" hidden="1" x14ac:dyDescent="0.25">
      <c r="B29" s="95" t="s">
        <v>87</v>
      </c>
      <c r="C29" s="94"/>
      <c r="D29" s="94"/>
      <c r="E29" s="13"/>
      <c r="F29" s="13"/>
      <c r="G29" s="13"/>
      <c r="H29" s="13"/>
      <c r="I29" s="13"/>
      <c r="J29" s="111"/>
    </row>
    <row r="30" spans="2:10" hidden="1" x14ac:dyDescent="0.25">
      <c r="B30" s="14"/>
      <c r="C30" s="13"/>
      <c r="D30" s="13"/>
      <c r="E30" s="13"/>
      <c r="F30" s="13"/>
      <c r="G30" s="13"/>
      <c r="H30" s="13"/>
      <c r="I30" s="13"/>
      <c r="J30" s="12"/>
    </row>
    <row r="31" spans="2:10" ht="26.25" hidden="1" x14ac:dyDescent="0.4">
      <c r="B31" s="81" t="s">
        <v>86</v>
      </c>
      <c r="C31" s="79"/>
      <c r="D31" s="79"/>
      <c r="E31" s="79"/>
      <c r="F31" s="79"/>
      <c r="G31" s="79"/>
      <c r="H31" s="79"/>
      <c r="I31" s="79"/>
      <c r="J31" s="78"/>
    </row>
    <row r="32" spans="2:10" ht="26.25" hidden="1" x14ac:dyDescent="0.4">
      <c r="B32" s="80"/>
      <c r="C32" s="79"/>
      <c r="D32" s="79"/>
      <c r="E32" s="79"/>
      <c r="F32" s="79"/>
      <c r="G32" s="79"/>
      <c r="H32" s="79"/>
      <c r="I32" s="79"/>
      <c r="J32" s="78"/>
    </row>
    <row r="33" spans="2:10" hidden="1" x14ac:dyDescent="0.25">
      <c r="B33" s="110"/>
      <c r="C33" s="13"/>
      <c r="D33" s="13"/>
      <c r="E33" s="13"/>
      <c r="F33" s="13"/>
      <c r="G33" s="13"/>
      <c r="H33" s="13"/>
      <c r="I33" s="13"/>
      <c r="J33" s="12"/>
    </row>
    <row r="34" spans="2:10" hidden="1" x14ac:dyDescent="0.25">
      <c r="B34" s="11" t="s">
        <v>85</v>
      </c>
      <c r="C34" s="13"/>
      <c r="D34" s="13"/>
      <c r="E34" s="13"/>
      <c r="F34" s="13"/>
      <c r="G34" s="13"/>
      <c r="H34" s="13"/>
      <c r="I34" s="13"/>
      <c r="J34" s="12"/>
    </row>
    <row r="35" spans="2:10" hidden="1" x14ac:dyDescent="0.25">
      <c r="B35" s="110"/>
      <c r="C35" s="13"/>
      <c r="D35" s="13"/>
      <c r="E35" s="13"/>
      <c r="F35" s="13"/>
      <c r="G35" s="13"/>
      <c r="H35" s="13"/>
      <c r="I35" s="13"/>
      <c r="J35" s="12"/>
    </row>
    <row r="36" spans="2:10" x14ac:dyDescent="0.25">
      <c r="B36" s="77" t="s">
        <v>84</v>
      </c>
      <c r="C36" s="76"/>
      <c r="D36" s="76"/>
      <c r="E36" s="76"/>
      <c r="F36" s="76"/>
      <c r="G36" s="76"/>
      <c r="H36" s="62"/>
      <c r="I36" s="62"/>
      <c r="J36" s="61"/>
    </row>
    <row r="37" spans="2:10" hidden="1" x14ac:dyDescent="0.25">
      <c r="B37" s="109" t="s">
        <v>83</v>
      </c>
      <c r="C37" s="108"/>
      <c r="D37" s="108"/>
      <c r="E37" s="108"/>
      <c r="F37" s="108"/>
      <c r="G37" s="108"/>
      <c r="H37" s="108"/>
      <c r="I37" s="108"/>
      <c r="J37" s="107"/>
    </row>
    <row r="38" spans="2:10" ht="38.25" customHeight="1" x14ac:dyDescent="0.25">
      <c r="B38" s="84" t="s">
        <v>131</v>
      </c>
      <c r="C38" s="83"/>
      <c r="D38" s="83"/>
      <c r="E38" s="83"/>
      <c r="F38" s="83"/>
      <c r="G38" s="83"/>
      <c r="H38" s="83"/>
      <c r="I38" s="83"/>
      <c r="J38" s="82"/>
    </row>
    <row r="39" spans="2:10" ht="4.5" customHeight="1" x14ac:dyDescent="0.25">
      <c r="B39" s="106"/>
      <c r="C39" s="105"/>
      <c r="D39" s="105"/>
      <c r="E39" s="105"/>
      <c r="F39" s="105"/>
      <c r="G39" s="105"/>
      <c r="H39" s="105"/>
      <c r="I39" s="105"/>
      <c r="J39" s="104"/>
    </row>
    <row r="40" spans="2:10" hidden="1" x14ac:dyDescent="0.25">
      <c r="B40" s="77" t="s">
        <v>81</v>
      </c>
      <c r="C40" s="76"/>
      <c r="D40" s="76"/>
      <c r="E40" s="76"/>
      <c r="F40" s="76"/>
      <c r="G40" s="76"/>
      <c r="H40" s="76"/>
      <c r="I40" s="76"/>
      <c r="J40" s="75"/>
    </row>
    <row r="41" spans="2:10" hidden="1" x14ac:dyDescent="0.25">
      <c r="B41" s="14"/>
      <c r="C41" s="13"/>
      <c r="D41" s="13"/>
      <c r="E41" s="13"/>
      <c r="F41" s="13"/>
      <c r="G41" s="13"/>
      <c r="H41" s="13"/>
      <c r="I41" s="13"/>
      <c r="J41" s="12"/>
    </row>
    <row r="42" spans="2:10" hidden="1" x14ac:dyDescent="0.25">
      <c r="B42" s="77" t="s">
        <v>80</v>
      </c>
      <c r="C42" s="76"/>
      <c r="D42" s="76"/>
      <c r="E42" s="76"/>
      <c r="F42" s="76"/>
      <c r="G42" s="76"/>
      <c r="H42" s="76"/>
      <c r="I42" s="76"/>
      <c r="J42" s="75"/>
    </row>
    <row r="43" spans="2:10" hidden="1" x14ac:dyDescent="0.25">
      <c r="B43" s="84"/>
      <c r="C43" s="83"/>
      <c r="D43" s="83"/>
      <c r="E43" s="83"/>
      <c r="F43" s="83"/>
      <c r="G43" s="83"/>
      <c r="H43" s="83"/>
      <c r="I43" s="83"/>
      <c r="J43" s="82"/>
    </row>
    <row r="44" spans="2:10" x14ac:dyDescent="0.25">
      <c r="B44" s="77" t="s">
        <v>79</v>
      </c>
      <c r="C44" s="76"/>
      <c r="D44" s="76"/>
      <c r="E44" s="76"/>
      <c r="F44" s="76"/>
      <c r="G44" s="76"/>
      <c r="H44" s="76"/>
      <c r="I44" s="76"/>
      <c r="J44" s="75"/>
    </row>
    <row r="45" spans="2:10" x14ac:dyDescent="0.25">
      <c r="B45" s="90" t="s">
        <v>78</v>
      </c>
      <c r="C45" s="89"/>
      <c r="D45" s="89"/>
      <c r="E45" s="89"/>
      <c r="F45" s="89"/>
      <c r="G45" s="89"/>
      <c r="H45" s="89"/>
      <c r="I45" s="89"/>
      <c r="J45" s="88"/>
    </row>
    <row r="46" spans="2:10" hidden="1" x14ac:dyDescent="0.25">
      <c r="B46" s="106"/>
      <c r="C46" s="105"/>
      <c r="D46" s="105"/>
      <c r="E46" s="105"/>
      <c r="F46" s="105"/>
      <c r="G46" s="105"/>
      <c r="H46" s="105"/>
      <c r="I46" s="105"/>
      <c r="J46" s="104"/>
    </row>
    <row r="47" spans="2:10" x14ac:dyDescent="0.25">
      <c r="B47" s="77" t="s">
        <v>77</v>
      </c>
      <c r="C47" s="76"/>
      <c r="D47" s="76"/>
      <c r="E47" s="76"/>
      <c r="F47" s="76"/>
      <c r="G47" s="76"/>
      <c r="H47" s="76"/>
      <c r="I47" s="76"/>
      <c r="J47" s="75"/>
    </row>
    <row r="48" spans="2:10" x14ac:dyDescent="0.25">
      <c r="B48" s="103" t="s">
        <v>76</v>
      </c>
      <c r="C48" s="102"/>
      <c r="D48" s="101"/>
      <c r="E48" s="101"/>
      <c r="F48" s="101"/>
      <c r="G48" s="101"/>
      <c r="H48" s="101"/>
      <c r="I48" s="101"/>
      <c r="J48" s="100"/>
    </row>
    <row r="49" spans="2:10" x14ac:dyDescent="0.25">
      <c r="B49" s="103" t="s">
        <v>75</v>
      </c>
      <c r="C49" s="102"/>
      <c r="D49" s="101" t="s">
        <v>73</v>
      </c>
      <c r="E49" s="101"/>
      <c r="F49" s="101"/>
      <c r="G49" s="101"/>
      <c r="H49" s="101"/>
      <c r="I49" s="101"/>
      <c r="J49" s="100"/>
    </row>
    <row r="50" spans="2:10" x14ac:dyDescent="0.25">
      <c r="B50" s="103" t="s">
        <v>74</v>
      </c>
      <c r="C50" s="102"/>
      <c r="D50" s="101" t="s">
        <v>73</v>
      </c>
      <c r="E50" s="101"/>
      <c r="F50" s="101"/>
      <c r="G50" s="101"/>
      <c r="H50" s="101"/>
      <c r="I50" s="101"/>
      <c r="J50" s="100"/>
    </row>
    <row r="51" spans="2:10" hidden="1" x14ac:dyDescent="0.25">
      <c r="B51" s="92"/>
      <c r="C51" s="62"/>
      <c r="D51" s="62"/>
      <c r="E51" s="62"/>
      <c r="F51" s="62"/>
      <c r="G51" s="62"/>
      <c r="H51" s="62"/>
      <c r="I51" s="62"/>
      <c r="J51" s="61"/>
    </row>
    <row r="52" spans="2:10" ht="26.25" hidden="1" x14ac:dyDescent="0.4">
      <c r="B52" s="81" t="s">
        <v>72</v>
      </c>
      <c r="C52" s="79"/>
      <c r="D52" s="79"/>
      <c r="E52" s="79"/>
      <c r="F52" s="79"/>
      <c r="G52" s="79"/>
      <c r="H52" s="79"/>
      <c r="I52" s="79"/>
      <c r="J52" s="78"/>
    </row>
    <row r="53" spans="2:10" ht="26.25" hidden="1" x14ac:dyDescent="0.4">
      <c r="B53" s="80"/>
      <c r="C53" s="79"/>
      <c r="D53" s="79"/>
      <c r="E53" s="79"/>
      <c r="F53" s="79"/>
      <c r="G53" s="79"/>
      <c r="H53" s="79"/>
      <c r="I53" s="79"/>
      <c r="J53" s="78"/>
    </row>
    <row r="54" spans="2:10" hidden="1" x14ac:dyDescent="0.25">
      <c r="B54" s="14"/>
      <c r="C54" s="13"/>
      <c r="D54" s="13"/>
      <c r="E54" s="13"/>
      <c r="F54" s="13"/>
      <c r="G54" s="13"/>
      <c r="H54" s="13"/>
      <c r="I54" s="13"/>
      <c r="J54" s="12"/>
    </row>
    <row r="55" spans="2:10" hidden="1" x14ac:dyDescent="0.25">
      <c r="B55" s="91" t="s">
        <v>71</v>
      </c>
      <c r="C55" s="13"/>
      <c r="D55" s="13"/>
      <c r="E55" s="13"/>
      <c r="F55" s="13"/>
      <c r="G55" s="13"/>
      <c r="H55" s="13"/>
      <c r="I55" s="13"/>
      <c r="J55" s="12"/>
    </row>
    <row r="56" spans="2:10" hidden="1" x14ac:dyDescent="0.25">
      <c r="B56" s="99"/>
      <c r="C56" s="13"/>
      <c r="D56" s="13"/>
      <c r="E56" s="13"/>
      <c r="F56" s="13"/>
      <c r="G56" s="13"/>
      <c r="H56" s="13"/>
      <c r="I56" s="13"/>
      <c r="J56" s="12"/>
    </row>
    <row r="57" spans="2:10" x14ac:dyDescent="0.25">
      <c r="B57" s="77" t="s">
        <v>70</v>
      </c>
      <c r="C57" s="76"/>
      <c r="D57" s="76"/>
      <c r="E57" s="76"/>
      <c r="F57" s="76"/>
      <c r="G57" s="76"/>
      <c r="H57" s="76"/>
      <c r="I57" s="76"/>
      <c r="J57" s="75"/>
    </row>
    <row r="58" spans="2:10" x14ac:dyDescent="0.25">
      <c r="B58" s="195" t="s">
        <v>130</v>
      </c>
      <c r="C58" s="194"/>
      <c r="D58" s="194"/>
      <c r="E58" s="194"/>
      <c r="F58" s="194"/>
      <c r="G58" s="194"/>
      <c r="H58" s="194"/>
      <c r="I58" s="194"/>
      <c r="J58" s="193"/>
    </row>
    <row r="59" spans="2:10" hidden="1" x14ac:dyDescent="0.25">
      <c r="B59" s="92"/>
      <c r="C59" s="62"/>
      <c r="D59" s="62"/>
      <c r="E59" s="62"/>
      <c r="F59" s="62"/>
      <c r="G59" s="62"/>
      <c r="H59" s="62"/>
      <c r="I59" s="62"/>
      <c r="J59" s="61"/>
    </row>
    <row r="60" spans="2:10" hidden="1" x14ac:dyDescent="0.25">
      <c r="B60" s="91" t="s">
        <v>68</v>
      </c>
      <c r="C60" s="13"/>
      <c r="D60" s="13"/>
      <c r="E60" s="13"/>
      <c r="F60" s="13"/>
      <c r="G60" s="13"/>
      <c r="H60" s="13"/>
      <c r="I60" s="13"/>
      <c r="J60" s="12"/>
    </row>
    <row r="61" spans="2:10" hidden="1" x14ac:dyDescent="0.25">
      <c r="B61" s="99"/>
      <c r="C61" s="13"/>
      <c r="D61" s="13"/>
      <c r="E61" s="13"/>
      <c r="F61" s="13"/>
      <c r="G61" s="13"/>
      <c r="H61" s="13"/>
      <c r="I61" s="13"/>
      <c r="J61" s="12"/>
    </row>
    <row r="62" spans="2:10" x14ac:dyDescent="0.25">
      <c r="B62" s="77" t="s">
        <v>67</v>
      </c>
      <c r="C62" s="76"/>
      <c r="D62" s="76"/>
      <c r="E62" s="76"/>
      <c r="F62" s="76"/>
      <c r="G62" s="76"/>
      <c r="H62" s="76"/>
      <c r="I62" s="76"/>
      <c r="J62" s="75"/>
    </row>
    <row r="63" spans="2:10" x14ac:dyDescent="0.25">
      <c r="B63" s="84"/>
      <c r="C63" s="83"/>
      <c r="D63" s="83"/>
      <c r="E63" s="83"/>
      <c r="F63" s="83"/>
      <c r="G63" s="83"/>
      <c r="H63" s="83"/>
      <c r="I63" s="83"/>
      <c r="J63" s="82"/>
    </row>
    <row r="64" spans="2:10" hidden="1" x14ac:dyDescent="0.25">
      <c r="B64" s="99"/>
      <c r="C64" s="13"/>
      <c r="D64" s="13"/>
      <c r="E64" s="13"/>
      <c r="F64" s="13"/>
      <c r="G64" s="13"/>
      <c r="H64" s="13"/>
      <c r="I64" s="13"/>
      <c r="J64" s="12"/>
    </row>
    <row r="65" spans="2:10" hidden="1" x14ac:dyDescent="0.25">
      <c r="B65" s="77" t="s">
        <v>66</v>
      </c>
      <c r="C65" s="76"/>
      <c r="D65" s="76"/>
      <c r="E65" s="76"/>
      <c r="F65" s="76"/>
      <c r="G65" s="76"/>
      <c r="H65" s="76"/>
      <c r="I65" s="76"/>
      <c r="J65" s="75"/>
    </row>
    <row r="66" spans="2:10" hidden="1" x14ac:dyDescent="0.25">
      <c r="B66" s="87"/>
      <c r="C66" s="98" t="s">
        <v>65</v>
      </c>
      <c r="D66" s="98"/>
      <c r="E66" s="98"/>
      <c r="F66" s="97"/>
      <c r="G66" s="97"/>
      <c r="H66" s="97"/>
      <c r="I66" s="97"/>
      <c r="J66" s="96"/>
    </row>
    <row r="67" spans="2:10" hidden="1" x14ac:dyDescent="0.25">
      <c r="B67" s="87"/>
      <c r="C67" s="98" t="s">
        <v>64</v>
      </c>
      <c r="D67" s="98"/>
      <c r="E67" s="98"/>
      <c r="F67" s="97"/>
      <c r="G67" s="97"/>
      <c r="H67" s="97"/>
      <c r="I67" s="97"/>
      <c r="J67" s="96"/>
    </row>
    <row r="68" spans="2:10" hidden="1" x14ac:dyDescent="0.25">
      <c r="B68" s="87"/>
      <c r="C68" s="98" t="s">
        <v>63</v>
      </c>
      <c r="D68" s="98"/>
      <c r="E68" s="98"/>
      <c r="F68" s="97"/>
      <c r="G68" s="97"/>
      <c r="H68" s="97"/>
      <c r="I68" s="97"/>
      <c r="J68" s="96"/>
    </row>
    <row r="69" spans="2:10" hidden="1" x14ac:dyDescent="0.25">
      <c r="B69" s="87"/>
      <c r="C69" s="98" t="s">
        <v>62</v>
      </c>
      <c r="D69" s="98"/>
      <c r="E69" s="98"/>
      <c r="F69" s="97"/>
      <c r="G69" s="97"/>
      <c r="H69" s="97"/>
      <c r="I69" s="97"/>
      <c r="J69" s="96"/>
    </row>
    <row r="70" spans="2:10" hidden="1" x14ac:dyDescent="0.25">
      <c r="B70" s="87"/>
      <c r="C70" s="98" t="s">
        <v>61</v>
      </c>
      <c r="D70" s="98"/>
      <c r="E70" s="98"/>
      <c r="F70" s="97"/>
      <c r="G70" s="97"/>
      <c r="H70" s="97"/>
      <c r="I70" s="97"/>
      <c r="J70" s="96"/>
    </row>
    <row r="71" spans="2:10" hidden="1" x14ac:dyDescent="0.25">
      <c r="B71" s="87"/>
      <c r="C71" s="98" t="s">
        <v>60</v>
      </c>
      <c r="D71" s="98"/>
      <c r="E71" s="98"/>
      <c r="F71" s="97"/>
      <c r="G71" s="97"/>
      <c r="H71" s="97"/>
      <c r="I71" s="97"/>
      <c r="J71" s="96"/>
    </row>
    <row r="72" spans="2:10" hidden="1" x14ac:dyDescent="0.25">
      <c r="B72" s="87"/>
      <c r="C72" s="98" t="s">
        <v>59</v>
      </c>
      <c r="D72" s="98"/>
      <c r="E72" s="98"/>
      <c r="F72" s="97"/>
      <c r="G72" s="97"/>
      <c r="H72" s="97"/>
      <c r="I72" s="97"/>
      <c r="J72" s="96"/>
    </row>
    <row r="73" spans="2:10" hidden="1" x14ac:dyDescent="0.25">
      <c r="B73" s="14"/>
      <c r="C73" s="13"/>
      <c r="D73" s="13"/>
      <c r="E73" s="13"/>
      <c r="F73" s="13"/>
      <c r="G73" s="13"/>
      <c r="H73" s="13"/>
      <c r="I73" s="13"/>
      <c r="J73" s="12"/>
    </row>
    <row r="74" spans="2:10" hidden="1" x14ac:dyDescent="0.25">
      <c r="B74" s="95" t="s">
        <v>58</v>
      </c>
      <c r="C74" s="94"/>
      <c r="D74" s="94"/>
      <c r="E74" s="94"/>
      <c r="F74" s="94"/>
      <c r="G74" s="94"/>
      <c r="H74" s="94"/>
      <c r="I74" s="94"/>
      <c r="J74" s="93"/>
    </row>
    <row r="75" spans="2:10" hidden="1" x14ac:dyDescent="0.25">
      <c r="B75" s="84"/>
      <c r="C75" s="83"/>
      <c r="D75" s="83"/>
      <c r="E75" s="83"/>
      <c r="F75" s="83"/>
      <c r="G75" s="83"/>
      <c r="H75" s="83"/>
      <c r="I75" s="83"/>
      <c r="J75" s="82"/>
    </row>
    <row r="76" spans="2:10" hidden="1" x14ac:dyDescent="0.25">
      <c r="B76" s="92"/>
      <c r="C76" s="13"/>
      <c r="D76" s="13"/>
      <c r="E76" s="13"/>
      <c r="F76" s="13"/>
      <c r="G76" s="13"/>
      <c r="H76" s="13"/>
      <c r="I76" s="13"/>
      <c r="J76" s="12"/>
    </row>
    <row r="77" spans="2:10" hidden="1" x14ac:dyDescent="0.25">
      <c r="B77" s="91" t="s">
        <v>57</v>
      </c>
      <c r="C77" s="13"/>
      <c r="D77" s="13"/>
      <c r="E77" s="13"/>
      <c r="F77" s="13"/>
      <c r="G77" s="13"/>
      <c r="H77" s="13"/>
      <c r="I77" s="13"/>
      <c r="J77" s="12"/>
    </row>
    <row r="78" spans="2:10" hidden="1" x14ac:dyDescent="0.25">
      <c r="B78" s="77" t="s">
        <v>56</v>
      </c>
      <c r="C78" s="76"/>
      <c r="D78" s="76"/>
      <c r="E78" s="76"/>
      <c r="F78" s="76"/>
      <c r="G78" s="76"/>
      <c r="H78" s="76"/>
      <c r="I78" s="76"/>
      <c r="J78" s="75"/>
    </row>
    <row r="79" spans="2:10" hidden="1" x14ac:dyDescent="0.25">
      <c r="B79" s="90" t="s">
        <v>55</v>
      </c>
      <c r="C79" s="89"/>
      <c r="D79" s="89"/>
      <c r="E79" s="89"/>
      <c r="F79" s="89"/>
      <c r="G79" s="89"/>
      <c r="H79" s="89"/>
      <c r="I79" s="89"/>
      <c r="J79" s="88"/>
    </row>
    <row r="80" spans="2:10" hidden="1" x14ac:dyDescent="0.25">
      <c r="B80" s="87"/>
      <c r="C80" s="86"/>
      <c r="D80" s="86"/>
      <c r="E80" s="86"/>
      <c r="F80" s="86"/>
      <c r="G80" s="86"/>
      <c r="H80" s="86"/>
      <c r="I80" s="86"/>
      <c r="J80" s="85"/>
    </row>
    <row r="81" spans="2:10" ht="26.25" hidden="1" x14ac:dyDescent="0.4">
      <c r="B81" s="80"/>
      <c r="C81" s="79"/>
      <c r="D81" s="79"/>
      <c r="E81" s="79"/>
      <c r="F81" s="79"/>
      <c r="G81" s="79"/>
      <c r="H81" s="79"/>
      <c r="I81" s="79"/>
      <c r="J81" s="78"/>
    </row>
    <row r="82" spans="2:10" hidden="1" x14ac:dyDescent="0.25">
      <c r="B82" s="87"/>
      <c r="C82" s="86"/>
      <c r="D82" s="86"/>
      <c r="E82" s="86"/>
      <c r="F82" s="86"/>
      <c r="G82" s="86"/>
      <c r="H82" s="86"/>
      <c r="I82" s="86"/>
      <c r="J82" s="85"/>
    </row>
    <row r="83" spans="2:10" x14ac:dyDescent="0.25">
      <c r="B83" s="77" t="s">
        <v>54</v>
      </c>
      <c r="C83" s="76"/>
      <c r="D83" s="76"/>
      <c r="E83" s="76"/>
      <c r="F83" s="76"/>
      <c r="G83" s="76"/>
      <c r="H83" s="76"/>
      <c r="I83" s="76"/>
      <c r="J83" s="75"/>
    </row>
    <row r="84" spans="2:10" x14ac:dyDescent="0.25">
      <c r="B84" s="84" t="s">
        <v>129</v>
      </c>
      <c r="C84" s="83"/>
      <c r="D84" s="83"/>
      <c r="E84" s="83"/>
      <c r="F84" s="83"/>
      <c r="G84" s="83"/>
      <c r="H84" s="83"/>
      <c r="I84" s="83"/>
      <c r="J84" s="82"/>
    </row>
    <row r="85" spans="2:10" hidden="1" x14ac:dyDescent="0.25">
      <c r="B85" s="14"/>
      <c r="C85" s="13"/>
      <c r="D85" s="13"/>
      <c r="E85" s="13"/>
      <c r="F85" s="13"/>
      <c r="G85" s="13"/>
      <c r="H85" s="13"/>
      <c r="I85" s="13"/>
      <c r="J85" s="12"/>
    </row>
    <row r="86" spans="2:10" ht="26.25" hidden="1" x14ac:dyDescent="0.4">
      <c r="B86" s="81" t="s">
        <v>52</v>
      </c>
      <c r="C86" s="79"/>
      <c r="D86" s="79"/>
      <c r="E86" s="79"/>
      <c r="F86" s="79"/>
      <c r="G86" s="79"/>
      <c r="H86" s="79"/>
      <c r="I86" s="79"/>
      <c r="J86" s="78"/>
    </row>
    <row r="87" spans="2:10" ht="26.25" hidden="1" x14ac:dyDescent="0.4">
      <c r="B87" s="80"/>
      <c r="C87" s="79"/>
      <c r="D87" s="79"/>
      <c r="E87" s="79"/>
      <c r="F87" s="79"/>
      <c r="G87" s="79"/>
      <c r="H87" s="79"/>
      <c r="I87" s="79"/>
      <c r="J87" s="78"/>
    </row>
    <row r="88" spans="2:10" hidden="1" x14ac:dyDescent="0.25">
      <c r="B88" s="77" t="s">
        <v>51</v>
      </c>
      <c r="C88" s="76"/>
      <c r="D88" s="76"/>
      <c r="E88" s="76"/>
      <c r="F88" s="76"/>
      <c r="G88" s="76"/>
      <c r="H88" s="76"/>
      <c r="I88" s="76"/>
      <c r="J88" s="75"/>
    </row>
    <row r="89" spans="2:10" hidden="1" x14ac:dyDescent="0.25">
      <c r="B89" s="60" t="s">
        <v>50</v>
      </c>
      <c r="C89" s="59"/>
      <c r="D89" s="59"/>
      <c r="E89" s="59"/>
      <c r="F89" s="59"/>
      <c r="G89" s="59"/>
      <c r="H89" s="59"/>
      <c r="I89" s="59"/>
      <c r="J89" s="58"/>
    </row>
    <row r="90" spans="2:10" hidden="1" x14ac:dyDescent="0.25">
      <c r="B90" s="38" t="s">
        <v>49</v>
      </c>
      <c r="C90" s="37"/>
      <c r="D90" s="37"/>
      <c r="E90" s="37"/>
      <c r="F90" s="37"/>
      <c r="G90" s="37"/>
      <c r="H90" s="37"/>
      <c r="I90" s="37"/>
      <c r="J90" s="36"/>
    </row>
    <row r="91" spans="2:10" x14ac:dyDescent="0.25">
      <c r="B91" s="66" t="s">
        <v>48</v>
      </c>
      <c r="C91" s="65"/>
      <c r="D91" s="57" t="str">
        <f>D$111</f>
        <v>FY19</v>
      </c>
      <c r="E91" s="57" t="str">
        <f>E$111</f>
        <v>FY20</v>
      </c>
      <c r="F91" s="57" t="str">
        <f>F$111</f>
        <v>FY21</v>
      </c>
      <c r="G91" s="57" t="str">
        <f>G$111</f>
        <v>FY22</v>
      </c>
      <c r="H91" s="57" t="str">
        <f>H$111</f>
        <v>FY23</v>
      </c>
      <c r="I91" s="57" t="str">
        <f>I$111</f>
        <v>FY24</v>
      </c>
      <c r="J91" s="56" t="s">
        <v>10</v>
      </c>
    </row>
    <row r="92" spans="2:10" x14ac:dyDescent="0.25">
      <c r="B92" s="68" t="s">
        <v>47</v>
      </c>
      <c r="C92" s="67"/>
      <c r="D92" s="44">
        <f>(D127+D139)-SUM(D101)</f>
        <v>162615</v>
      </c>
      <c r="E92" s="44">
        <f>(E127+E139)-SUM(E101)</f>
        <v>0</v>
      </c>
      <c r="F92" s="44">
        <f>(F127+F139)-SUM(F101)</f>
        <v>0</v>
      </c>
      <c r="G92" s="44">
        <f>(G127+G139)-SUM(G101)</f>
        <v>0</v>
      </c>
      <c r="H92" s="44">
        <f>(H127+H139)-SUM(H101)</f>
        <v>0</v>
      </c>
      <c r="I92" s="44">
        <f>(I127+I139)-SUM(I101)</f>
        <v>0</v>
      </c>
      <c r="J92" s="22">
        <f>SUM(D92:I92)</f>
        <v>162615</v>
      </c>
    </row>
    <row r="93" spans="2:10" hidden="1" x14ac:dyDescent="0.25">
      <c r="B93" s="74" t="s">
        <v>46</v>
      </c>
      <c r="C93" s="73"/>
      <c r="D93" s="72">
        <v>0</v>
      </c>
      <c r="E93" s="72">
        <v>0</v>
      </c>
      <c r="F93" s="72">
        <v>0</v>
      </c>
      <c r="G93" s="72">
        <v>0</v>
      </c>
      <c r="H93" s="72">
        <v>0</v>
      </c>
      <c r="I93" s="72">
        <v>0</v>
      </c>
      <c r="J93" s="22">
        <f>SUM(D93:I93)</f>
        <v>0</v>
      </c>
    </row>
    <row r="94" spans="2:10" hidden="1" x14ac:dyDescent="0.25">
      <c r="B94" s="74" t="s">
        <v>45</v>
      </c>
      <c r="C94" s="73"/>
      <c r="D94" s="72">
        <v>0</v>
      </c>
      <c r="E94" s="72">
        <v>0</v>
      </c>
      <c r="F94" s="72">
        <v>0</v>
      </c>
      <c r="G94" s="72">
        <v>0</v>
      </c>
      <c r="H94" s="72">
        <v>0</v>
      </c>
      <c r="I94" s="72">
        <v>0</v>
      </c>
      <c r="J94" s="22">
        <f>SUM(D94:I94)</f>
        <v>0</v>
      </c>
    </row>
    <row r="95" spans="2:10" hidden="1" x14ac:dyDescent="0.25">
      <c r="B95" s="74" t="s">
        <v>44</v>
      </c>
      <c r="C95" s="73"/>
      <c r="D95" s="72">
        <v>0</v>
      </c>
      <c r="E95" s="72">
        <v>0</v>
      </c>
      <c r="F95" s="72">
        <v>0</v>
      </c>
      <c r="G95" s="72">
        <v>0</v>
      </c>
      <c r="H95" s="72">
        <v>0</v>
      </c>
      <c r="I95" s="72">
        <v>0</v>
      </c>
      <c r="J95" s="22">
        <f>SUM(D95:I95)</f>
        <v>0</v>
      </c>
    </row>
    <row r="96" spans="2:10" hidden="1" x14ac:dyDescent="0.25">
      <c r="B96" s="74" t="s">
        <v>43</v>
      </c>
      <c r="C96" s="73"/>
      <c r="D96" s="72">
        <v>0</v>
      </c>
      <c r="E96" s="72">
        <v>0</v>
      </c>
      <c r="F96" s="72">
        <v>0</v>
      </c>
      <c r="G96" s="72">
        <v>0</v>
      </c>
      <c r="H96" s="72">
        <v>0</v>
      </c>
      <c r="I96" s="72">
        <v>0</v>
      </c>
      <c r="J96" s="22">
        <f>SUM(D96:I96)</f>
        <v>0</v>
      </c>
    </row>
    <row r="97" spans="2:10" x14ac:dyDescent="0.25">
      <c r="B97" s="66" t="s">
        <v>40</v>
      </c>
      <c r="C97" s="65"/>
      <c r="D97" s="71"/>
      <c r="E97" s="71"/>
      <c r="F97" s="70"/>
      <c r="G97" s="70"/>
      <c r="H97" s="70"/>
      <c r="I97" s="70"/>
      <c r="J97" s="69"/>
    </row>
    <row r="98" spans="2:10" x14ac:dyDescent="0.25">
      <c r="B98" s="68" t="s">
        <v>42</v>
      </c>
      <c r="C98" s="67"/>
      <c r="D98" s="23">
        <v>0</v>
      </c>
      <c r="E98" s="23"/>
      <c r="F98" s="23"/>
      <c r="G98" s="23"/>
      <c r="H98" s="23"/>
      <c r="I98" s="23"/>
      <c r="J98" s="22">
        <f>SUM(D98:I98)</f>
        <v>0</v>
      </c>
    </row>
    <row r="99" spans="2:10" x14ac:dyDescent="0.25">
      <c r="B99" s="68" t="s">
        <v>41</v>
      </c>
      <c r="C99" s="67"/>
      <c r="D99" s="23">
        <v>0</v>
      </c>
      <c r="E99" s="23"/>
      <c r="F99" s="23"/>
      <c r="G99" s="23"/>
      <c r="H99" s="23"/>
      <c r="I99" s="23"/>
      <c r="J99" s="22">
        <f>SUM(D99:I99)</f>
        <v>0</v>
      </c>
    </row>
    <row r="100" spans="2:10" x14ac:dyDescent="0.25">
      <c r="B100" s="26" t="s">
        <v>40</v>
      </c>
      <c r="C100" s="25"/>
      <c r="D100" s="23">
        <v>0</v>
      </c>
      <c r="E100" s="23">
        <v>0</v>
      </c>
      <c r="F100" s="23">
        <v>0</v>
      </c>
      <c r="G100" s="23">
        <v>0</v>
      </c>
      <c r="H100" s="23">
        <v>0</v>
      </c>
      <c r="I100" s="23">
        <v>0</v>
      </c>
      <c r="J100" s="22">
        <f>SUM(D100:I100)</f>
        <v>0</v>
      </c>
    </row>
    <row r="101" spans="2:10" x14ac:dyDescent="0.25">
      <c r="B101" s="66" t="s">
        <v>39</v>
      </c>
      <c r="C101" s="65"/>
      <c r="D101" s="44">
        <f>SUM(D98:D100)</f>
        <v>0</v>
      </c>
      <c r="E101" s="44">
        <f>SUM(E98:E100)</f>
        <v>0</v>
      </c>
      <c r="F101" s="44">
        <f>SUM(F98:F100)</f>
        <v>0</v>
      </c>
      <c r="G101" s="44">
        <f>SUM(G98:G100)</f>
        <v>0</v>
      </c>
      <c r="H101" s="44">
        <f>SUM(H98:H100)</f>
        <v>0</v>
      </c>
      <c r="I101" s="44">
        <f>SUM(I98:I100)</f>
        <v>0</v>
      </c>
      <c r="J101" s="22">
        <f>SUM(D101:I101)</f>
        <v>0</v>
      </c>
    </row>
    <row r="102" spans="2:10" ht="16.5" thickBot="1" x14ac:dyDescent="0.3">
      <c r="B102" s="43" t="s">
        <v>38</v>
      </c>
      <c r="C102" s="42"/>
      <c r="D102" s="18">
        <f>SUM(D92:D96)+D101</f>
        <v>162615</v>
      </c>
      <c r="E102" s="18">
        <f>SUM(E92:E96)+E101</f>
        <v>0</v>
      </c>
      <c r="F102" s="18">
        <f>SUM(F92:F96)+F101</f>
        <v>0</v>
      </c>
      <c r="G102" s="18">
        <f>SUM(G92:G96)+G101</f>
        <v>0</v>
      </c>
      <c r="H102" s="18">
        <f>SUM(H92:H96)+H101</f>
        <v>0</v>
      </c>
      <c r="I102" s="18">
        <f>SUM(I92:I96)+I101</f>
        <v>0</v>
      </c>
      <c r="J102" s="17">
        <f>SUM(J92:J96)+J101</f>
        <v>162615</v>
      </c>
    </row>
    <row r="103" spans="2:10" ht="16.5" hidden="1" thickTop="1" x14ac:dyDescent="0.25">
      <c r="B103" s="16"/>
      <c r="C103" s="13"/>
      <c r="D103" s="13"/>
      <c r="E103" s="13"/>
      <c r="F103" s="13"/>
      <c r="G103" s="13"/>
      <c r="H103" s="13"/>
      <c r="I103" s="13"/>
      <c r="J103" s="12"/>
    </row>
    <row r="104" spans="2:10" ht="16.5" hidden="1" thickTop="1" x14ac:dyDescent="0.25">
      <c r="B104" s="41" t="s">
        <v>37</v>
      </c>
      <c r="C104" s="40"/>
      <c r="D104" s="40"/>
      <c r="E104" s="40"/>
      <c r="F104" s="40"/>
      <c r="G104" s="40"/>
      <c r="H104" s="40"/>
      <c r="I104" s="40"/>
      <c r="J104" s="39"/>
    </row>
    <row r="105" spans="2:10" ht="16.5" hidden="1" thickTop="1" x14ac:dyDescent="0.25">
      <c r="B105" s="60" t="s">
        <v>36</v>
      </c>
      <c r="C105" s="59"/>
      <c r="D105" s="59"/>
      <c r="E105" s="59"/>
      <c r="F105" s="59"/>
      <c r="G105" s="59"/>
      <c r="H105" s="64"/>
      <c r="I105" s="63"/>
      <c r="J105" s="61"/>
    </row>
    <row r="106" spans="2:10" ht="16.5" hidden="1" thickTop="1" x14ac:dyDescent="0.25">
      <c r="B106" s="60" t="s">
        <v>35</v>
      </c>
      <c r="C106" s="59"/>
      <c r="D106" s="59"/>
      <c r="E106" s="59"/>
      <c r="F106" s="59"/>
      <c r="G106" s="59"/>
      <c r="H106" s="62"/>
      <c r="I106" s="62"/>
      <c r="J106" s="61"/>
    </row>
    <row r="107" spans="2:10" ht="16.5" hidden="1" thickTop="1" x14ac:dyDescent="0.25">
      <c r="B107" s="14"/>
      <c r="C107" s="13"/>
      <c r="D107" s="13"/>
      <c r="E107" s="13"/>
      <c r="F107" s="13"/>
      <c r="G107" s="13"/>
      <c r="H107" s="13"/>
      <c r="I107" s="13"/>
      <c r="J107" s="12"/>
    </row>
    <row r="108" spans="2:10" ht="16.5" hidden="1" thickTop="1" x14ac:dyDescent="0.25">
      <c r="B108" s="41" t="s">
        <v>34</v>
      </c>
      <c r="C108" s="40"/>
      <c r="D108" s="40"/>
      <c r="E108" s="40"/>
      <c r="F108" s="40"/>
      <c r="G108" s="40"/>
      <c r="H108" s="40"/>
      <c r="I108" s="40"/>
      <c r="J108" s="39"/>
    </row>
    <row r="109" spans="2:10" ht="16.5" hidden="1" thickTop="1" x14ac:dyDescent="0.25">
      <c r="B109" s="60" t="s">
        <v>33</v>
      </c>
      <c r="C109" s="59"/>
      <c r="D109" s="59"/>
      <c r="E109" s="59"/>
      <c r="F109" s="59"/>
      <c r="G109" s="59"/>
      <c r="H109" s="59"/>
      <c r="I109" s="59"/>
      <c r="J109" s="58"/>
    </row>
    <row r="110" spans="2:10" ht="16.5" hidden="1" thickTop="1" x14ac:dyDescent="0.25">
      <c r="B110" s="38" t="s">
        <v>18</v>
      </c>
      <c r="C110" s="37"/>
      <c r="D110" s="37"/>
      <c r="E110" s="37"/>
      <c r="F110" s="37"/>
      <c r="G110" s="37"/>
      <c r="H110" s="37"/>
      <c r="I110" s="37"/>
      <c r="J110" s="36"/>
    </row>
    <row r="111" spans="2:10" ht="17.25" thickTop="1" thickBot="1" x14ac:dyDescent="0.3">
      <c r="B111" s="35" t="s">
        <v>32</v>
      </c>
      <c r="C111" s="34"/>
      <c r="D111" s="57" t="s">
        <v>16</v>
      </c>
      <c r="E111" s="32" t="s">
        <v>15</v>
      </c>
      <c r="F111" s="32" t="s">
        <v>14</v>
      </c>
      <c r="G111" s="32" t="s">
        <v>13</v>
      </c>
      <c r="H111" s="32" t="s">
        <v>12</v>
      </c>
      <c r="I111" s="32" t="s">
        <v>11</v>
      </c>
      <c r="J111" s="56" t="s">
        <v>10</v>
      </c>
    </row>
    <row r="112" spans="2:10" ht="16.5" thickBot="1" x14ac:dyDescent="0.3">
      <c r="B112" s="46" t="s">
        <v>31</v>
      </c>
      <c r="C112" s="45"/>
      <c r="D112" s="55"/>
      <c r="E112" s="54">
        <v>2.5000000000000001E-2</v>
      </c>
      <c r="F112" s="54">
        <v>2.5000000000000001E-2</v>
      </c>
      <c r="G112" s="54">
        <f>$F112</f>
        <v>2.5000000000000001E-2</v>
      </c>
      <c r="H112" s="54">
        <f>$F112</f>
        <v>2.5000000000000001E-2</v>
      </c>
      <c r="I112" s="54">
        <f>$F112</f>
        <v>2.5000000000000001E-2</v>
      </c>
      <c r="J112" s="53"/>
    </row>
    <row r="113" spans="2:10" x14ac:dyDescent="0.25">
      <c r="B113" s="46" t="s">
        <v>30</v>
      </c>
      <c r="C113" s="45"/>
      <c r="D113" s="23">
        <v>0</v>
      </c>
      <c r="E113" s="23">
        <f>D113*(1+E112)</f>
        <v>0</v>
      </c>
      <c r="F113" s="52">
        <f>E113*(1+$G$112)</f>
        <v>0</v>
      </c>
      <c r="G113" s="52">
        <f>F113*(1+$G$112)</f>
        <v>0</v>
      </c>
      <c r="H113" s="52">
        <f>G113*(1+$H$112)</f>
        <v>0</v>
      </c>
      <c r="I113" s="52">
        <f>H113*(1+$I$112)</f>
        <v>0</v>
      </c>
      <c r="J113" s="22">
        <f>SUM(D113:I113)</f>
        <v>0</v>
      </c>
    </row>
    <row r="114" spans="2:10" x14ac:dyDescent="0.25">
      <c r="B114" s="51" t="s">
        <v>29</v>
      </c>
      <c r="C114" s="50"/>
      <c r="D114" s="23"/>
      <c r="E114" s="23"/>
      <c r="F114" s="44">
        <f>E114*(1+$G$112)</f>
        <v>0</v>
      </c>
      <c r="G114" s="44">
        <f>F114*(1+$G$112)</f>
        <v>0</v>
      </c>
      <c r="H114" s="44">
        <f>G114*(1+$H$112)</f>
        <v>0</v>
      </c>
      <c r="I114" s="44">
        <f>H114*(1+$I$112)</f>
        <v>0</v>
      </c>
      <c r="J114" s="22">
        <f>SUM(D114:I114)</f>
        <v>0</v>
      </c>
    </row>
    <row r="115" spans="2:10" x14ac:dyDescent="0.25">
      <c r="B115" s="46" t="s">
        <v>28</v>
      </c>
      <c r="C115" s="45"/>
      <c r="D115" s="49"/>
      <c r="E115" s="49"/>
      <c r="F115" s="48"/>
      <c r="G115" s="48"/>
      <c r="H115" s="48"/>
      <c r="I115" s="48"/>
      <c r="J115" s="47"/>
    </row>
    <row r="116" spans="2:10" x14ac:dyDescent="0.25">
      <c r="B116" s="46" t="s">
        <v>27</v>
      </c>
      <c r="C116" s="45"/>
      <c r="D116" s="23"/>
      <c r="E116" s="23"/>
      <c r="F116" s="44">
        <f>E116</f>
        <v>0</v>
      </c>
      <c r="G116" s="44">
        <f>F116</f>
        <v>0</v>
      </c>
      <c r="H116" s="44">
        <f>G116</f>
        <v>0</v>
      </c>
      <c r="I116" s="44">
        <f>H116</f>
        <v>0</v>
      </c>
      <c r="J116" s="22"/>
    </row>
    <row r="117" spans="2:10" x14ac:dyDescent="0.25">
      <c r="B117" s="46" t="s">
        <v>26</v>
      </c>
      <c r="C117" s="45"/>
      <c r="D117" s="23"/>
      <c r="E117" s="23"/>
      <c r="F117" s="44">
        <f>ROUND(E117*(1+F112),0)</f>
        <v>0</v>
      </c>
      <c r="G117" s="44">
        <f>ROUND(F117*(1+G112),0)</f>
        <v>0</v>
      </c>
      <c r="H117" s="44">
        <f>ROUND(G117*(1+H112),0)</f>
        <v>0</v>
      </c>
      <c r="I117" s="44">
        <f>ROUND(H117*(1+I112),0)</f>
        <v>0</v>
      </c>
      <c r="J117" s="22"/>
    </row>
    <row r="118" spans="2:10" x14ac:dyDescent="0.25">
      <c r="B118" s="46" t="s">
        <v>25</v>
      </c>
      <c r="C118" s="45"/>
      <c r="D118" s="44">
        <f>D116*D117</f>
        <v>0</v>
      </c>
      <c r="E118" s="44">
        <f>E116*E117</f>
        <v>0</v>
      </c>
      <c r="F118" s="44">
        <f>F116*F117</f>
        <v>0</v>
      </c>
      <c r="G118" s="44">
        <f>G116*G117</f>
        <v>0</v>
      </c>
      <c r="H118" s="44">
        <f>H116*H117</f>
        <v>0</v>
      </c>
      <c r="I118" s="44">
        <f>I116*I117</f>
        <v>0</v>
      </c>
      <c r="J118" s="22">
        <f>SUM(D118:I118)</f>
        <v>0</v>
      </c>
    </row>
    <row r="119" spans="2:10" x14ac:dyDescent="0.25">
      <c r="B119" s="46" t="s">
        <v>24</v>
      </c>
      <c r="C119" s="45"/>
      <c r="D119" s="23"/>
      <c r="E119" s="23"/>
      <c r="F119" s="44">
        <f>E119*(1+$G$112)</f>
        <v>0</v>
      </c>
      <c r="G119" s="44">
        <f>F119*(1+$G$112)</f>
        <v>0</v>
      </c>
      <c r="H119" s="44">
        <f>G119*(1+$H$112)</f>
        <v>0</v>
      </c>
      <c r="I119" s="44">
        <f>H119*(1+$I$112)</f>
        <v>0</v>
      </c>
      <c r="J119" s="22"/>
    </row>
    <row r="120" spans="2:10" x14ac:dyDescent="0.25">
      <c r="B120" s="46" t="s">
        <v>23</v>
      </c>
      <c r="C120" s="45"/>
      <c r="D120" s="23"/>
      <c r="E120" s="23"/>
      <c r="F120" s="44">
        <f>E120*(1+$G$112)</f>
        <v>0</v>
      </c>
      <c r="G120" s="44">
        <f>F120*(1+$G$112)</f>
        <v>0</v>
      </c>
      <c r="H120" s="44">
        <f>G120*(1+$H$112)</f>
        <v>0</v>
      </c>
      <c r="I120" s="44">
        <f>H120*(1+$I$112)</f>
        <v>0</v>
      </c>
      <c r="J120" s="22"/>
    </row>
    <row r="121" spans="2:10" x14ac:dyDescent="0.25">
      <c r="B121" s="26" t="s">
        <v>22</v>
      </c>
      <c r="C121" s="25"/>
      <c r="D121" s="23"/>
      <c r="E121" s="23"/>
      <c r="F121" s="44">
        <f>E121*(1+$G$112)</f>
        <v>0</v>
      </c>
      <c r="G121" s="44">
        <f>F121*(1+$G$112)</f>
        <v>0</v>
      </c>
      <c r="H121" s="44">
        <f>G121*(1+$H$112)</f>
        <v>0</v>
      </c>
      <c r="I121" s="44">
        <f>H121*(1+$I$112)</f>
        <v>0</v>
      </c>
      <c r="J121" s="22"/>
    </row>
    <row r="122" spans="2:10" x14ac:dyDescent="0.25">
      <c r="B122" s="26" t="s">
        <v>22</v>
      </c>
      <c r="C122" s="25"/>
      <c r="D122" s="23"/>
      <c r="E122" s="23"/>
      <c r="F122" s="44">
        <f>E122*(1+$G$112)</f>
        <v>0</v>
      </c>
      <c r="G122" s="44">
        <f>F122*(1+$G$112)</f>
        <v>0</v>
      </c>
      <c r="H122" s="44">
        <f>G122*(1+$H$112)</f>
        <v>0</v>
      </c>
      <c r="I122" s="44">
        <f>H122*(1+$I$112)</f>
        <v>0</v>
      </c>
      <c r="J122" s="22"/>
    </row>
    <row r="123" spans="2:10" x14ac:dyDescent="0.25">
      <c r="B123" s="46" t="s">
        <v>21</v>
      </c>
      <c r="C123" s="45"/>
      <c r="D123" s="44">
        <f>SUM(D118:D122)</f>
        <v>0</v>
      </c>
      <c r="E123" s="44">
        <f>SUM(E118:E122)</f>
        <v>0</v>
      </c>
      <c r="F123" s="44">
        <f>SUM(F118:F122)</f>
        <v>0</v>
      </c>
      <c r="G123" s="44">
        <f>SUM(G118:G122)</f>
        <v>0</v>
      </c>
      <c r="H123" s="44">
        <f>SUM(H118:H122)</f>
        <v>0</v>
      </c>
      <c r="I123" s="44">
        <f>SUM(I118:I122)</f>
        <v>0</v>
      </c>
      <c r="J123" s="22">
        <f>SUM(D123:I123)</f>
        <v>0</v>
      </c>
    </row>
    <row r="124" spans="2:10" x14ac:dyDescent="0.25">
      <c r="B124" s="26" t="s">
        <v>4</v>
      </c>
      <c r="C124" s="25"/>
      <c r="D124" s="23"/>
      <c r="E124" s="23"/>
      <c r="F124" s="44">
        <f>E124*(1+$G$112)</f>
        <v>0</v>
      </c>
      <c r="G124" s="44">
        <f>F124*(1+$G$112)</f>
        <v>0</v>
      </c>
      <c r="H124" s="44">
        <f>G124*(1+$H$112)</f>
        <v>0</v>
      </c>
      <c r="I124" s="44">
        <f>H124*(1+$I$112)</f>
        <v>0</v>
      </c>
      <c r="J124" s="22">
        <f>SUM(D124:I124)</f>
        <v>0</v>
      </c>
    </row>
    <row r="125" spans="2:10" x14ac:dyDescent="0.25">
      <c r="B125" s="26" t="s">
        <v>4</v>
      </c>
      <c r="C125" s="25"/>
      <c r="D125" s="23"/>
      <c r="E125" s="23"/>
      <c r="F125" s="44">
        <f>E125*(1+$G$112)</f>
        <v>0</v>
      </c>
      <c r="G125" s="44">
        <f>F125*(1+$G$112)</f>
        <v>0</v>
      </c>
      <c r="H125" s="44">
        <f>G125*(1+$H$112)</f>
        <v>0</v>
      </c>
      <c r="I125" s="44">
        <f>H125*(1+$I$112)</f>
        <v>0</v>
      </c>
      <c r="J125" s="22">
        <f>SUM(D125:I125)</f>
        <v>0</v>
      </c>
    </row>
    <row r="126" spans="2:10" x14ac:dyDescent="0.25">
      <c r="B126" s="26" t="s">
        <v>4</v>
      </c>
      <c r="C126" s="25"/>
      <c r="D126" s="23"/>
      <c r="E126" s="23"/>
      <c r="F126" s="44">
        <f>E126*(1+$G$112)</f>
        <v>0</v>
      </c>
      <c r="G126" s="44">
        <f>F126*(1+$G$112)</f>
        <v>0</v>
      </c>
      <c r="H126" s="44">
        <f>G126*(1+$H$112)</f>
        <v>0</v>
      </c>
      <c r="I126" s="44">
        <f>H126*(1+$I$112)</f>
        <v>0</v>
      </c>
      <c r="J126" s="22">
        <f>SUM(D126:I126)</f>
        <v>0</v>
      </c>
    </row>
    <row r="127" spans="2:10" ht="16.5" thickBot="1" x14ac:dyDescent="0.3">
      <c r="B127" s="43" t="s">
        <v>20</v>
      </c>
      <c r="C127" s="42"/>
      <c r="D127" s="18">
        <f>D113+D114+D123+D124+D126+D125</f>
        <v>0</v>
      </c>
      <c r="E127" s="18">
        <f>E113+E114+E123+E124+E126+E125</f>
        <v>0</v>
      </c>
      <c r="F127" s="18">
        <f>F113+F114+F123+F124+F126+F125</f>
        <v>0</v>
      </c>
      <c r="G127" s="18">
        <f>G113+G114+G123+G124+G126+G125</f>
        <v>0</v>
      </c>
      <c r="H127" s="18">
        <f>H113+H114+H123+H124+H126+H125</f>
        <v>0</v>
      </c>
      <c r="I127" s="18">
        <f>I113+I114+I123+I124+I126+I125</f>
        <v>0</v>
      </c>
      <c r="J127" s="17">
        <f>J113+J114+J123+J124+J126+J125</f>
        <v>0</v>
      </c>
    </row>
    <row r="128" spans="2:10" ht="16.5" hidden="1" thickTop="1" x14ac:dyDescent="0.25">
      <c r="B128" s="16"/>
      <c r="C128" s="13"/>
      <c r="D128" s="13"/>
      <c r="E128" s="13"/>
      <c r="F128" s="13"/>
      <c r="G128" s="13"/>
      <c r="H128" s="13"/>
      <c r="I128" s="13"/>
      <c r="J128" s="12"/>
    </row>
    <row r="129" spans="2:10" ht="16.5" hidden="1" thickTop="1" x14ac:dyDescent="0.25">
      <c r="B129" s="16"/>
      <c r="C129" s="13"/>
      <c r="D129" s="13"/>
      <c r="E129" s="13"/>
      <c r="F129" s="13"/>
      <c r="G129" s="13"/>
      <c r="H129" s="13"/>
      <c r="I129" s="13"/>
      <c r="J129" s="12"/>
    </row>
    <row r="130" spans="2:10" ht="16.5" hidden="1" thickTop="1" x14ac:dyDescent="0.25">
      <c r="B130" s="41" t="s">
        <v>19</v>
      </c>
      <c r="C130" s="40"/>
      <c r="D130" s="40"/>
      <c r="E130" s="40"/>
      <c r="F130" s="40"/>
      <c r="G130" s="40"/>
      <c r="H130" s="40"/>
      <c r="I130" s="40"/>
      <c r="J130" s="39"/>
    </row>
    <row r="131" spans="2:10" ht="16.5" hidden="1" thickTop="1" x14ac:dyDescent="0.25">
      <c r="B131" s="38" t="s">
        <v>18</v>
      </c>
      <c r="C131" s="37"/>
      <c r="D131" s="37"/>
      <c r="E131" s="37"/>
      <c r="F131" s="37"/>
      <c r="G131" s="37"/>
      <c r="H131" s="37"/>
      <c r="I131" s="37"/>
      <c r="J131" s="36"/>
    </row>
    <row r="132" spans="2:10" ht="16.5" thickTop="1" x14ac:dyDescent="0.25">
      <c r="B132" s="35" t="s">
        <v>17</v>
      </c>
      <c r="C132" s="34"/>
      <c r="D132" s="33" t="s">
        <v>16</v>
      </c>
      <c r="E132" s="32" t="s">
        <v>15</v>
      </c>
      <c r="F132" s="32" t="s">
        <v>14</v>
      </c>
      <c r="G132" s="32" t="s">
        <v>13</v>
      </c>
      <c r="H132" s="32" t="s">
        <v>12</v>
      </c>
      <c r="I132" s="32" t="s">
        <v>11</v>
      </c>
      <c r="J132" s="31" t="s">
        <v>10</v>
      </c>
    </row>
    <row r="133" spans="2:10" x14ac:dyDescent="0.25">
      <c r="B133" s="28" t="s">
        <v>9</v>
      </c>
      <c r="C133" s="27"/>
      <c r="D133" s="24"/>
      <c r="E133" s="23"/>
      <c r="F133" s="23"/>
      <c r="G133" s="23"/>
      <c r="H133" s="23"/>
      <c r="I133" s="23"/>
      <c r="J133" s="22">
        <f>SUM(D133:I133)</f>
        <v>0</v>
      </c>
    </row>
    <row r="134" spans="2:10" x14ac:dyDescent="0.25">
      <c r="B134" s="28" t="s">
        <v>8</v>
      </c>
      <c r="C134" s="27"/>
      <c r="D134" s="24"/>
      <c r="E134" s="23"/>
      <c r="F134" s="23"/>
      <c r="G134" s="23"/>
      <c r="H134" s="23"/>
      <c r="I134" s="23"/>
      <c r="J134" s="22">
        <f>SUM(D134:I134)</f>
        <v>0</v>
      </c>
    </row>
    <row r="135" spans="2:10" x14ac:dyDescent="0.25">
      <c r="B135" s="28" t="s">
        <v>7</v>
      </c>
      <c r="C135" s="27"/>
      <c r="D135" s="30">
        <v>14783</v>
      </c>
      <c r="E135" s="23"/>
      <c r="F135" s="29"/>
      <c r="G135" s="29"/>
      <c r="H135" s="29"/>
      <c r="I135" s="29"/>
      <c r="J135" s="22">
        <f>SUM(D135:I135)</f>
        <v>14783</v>
      </c>
    </row>
    <row r="136" spans="2:10" x14ac:dyDescent="0.25">
      <c r="B136" s="28" t="s">
        <v>6</v>
      </c>
      <c r="C136" s="27"/>
      <c r="D136" s="30">
        <v>147832</v>
      </c>
      <c r="E136" s="23"/>
      <c r="F136" s="29"/>
      <c r="G136" s="29"/>
      <c r="H136" s="29"/>
      <c r="I136" s="29"/>
      <c r="J136" s="22">
        <f>SUM(D136:I136)</f>
        <v>147832</v>
      </c>
    </row>
    <row r="137" spans="2:10" x14ac:dyDescent="0.25">
      <c r="B137" s="28" t="s">
        <v>5</v>
      </c>
      <c r="C137" s="27"/>
      <c r="D137" s="24"/>
      <c r="E137" s="23"/>
      <c r="F137" s="23"/>
      <c r="G137" s="23"/>
      <c r="H137" s="23"/>
      <c r="I137" s="23"/>
      <c r="J137" s="22">
        <f>SUM(D137:I137)</f>
        <v>0</v>
      </c>
    </row>
    <row r="138" spans="2:10" x14ac:dyDescent="0.25">
      <c r="B138" s="26" t="s">
        <v>4</v>
      </c>
      <c r="C138" s="25"/>
      <c r="D138" s="24"/>
      <c r="E138" s="23"/>
      <c r="F138" s="23"/>
      <c r="G138" s="23"/>
      <c r="H138" s="23"/>
      <c r="I138" s="23"/>
      <c r="J138" s="22">
        <f>SUM(D138:I138)</f>
        <v>0</v>
      </c>
    </row>
    <row r="139" spans="2:10" ht="16.5" thickBot="1" x14ac:dyDescent="0.3">
      <c r="B139" s="21" t="s">
        <v>3</v>
      </c>
      <c r="C139" s="20"/>
      <c r="D139" s="19">
        <f>SUM(D133:D137)</f>
        <v>162615</v>
      </c>
      <c r="E139" s="18">
        <f>SUM(E133:E137)</f>
        <v>0</v>
      </c>
      <c r="F139" s="18">
        <f>SUM(F133:F137)</f>
        <v>0</v>
      </c>
      <c r="G139" s="18">
        <f>SUM(G133:G137)</f>
        <v>0</v>
      </c>
      <c r="H139" s="18">
        <f>SUM(H133:H137)</f>
        <v>0</v>
      </c>
      <c r="I139" s="18">
        <f>SUM(I133:I137)</f>
        <v>0</v>
      </c>
      <c r="J139" s="17">
        <f>SUM(J133:J137)</f>
        <v>162615</v>
      </c>
    </row>
    <row r="140" spans="2:10" ht="16.5" hidden="1" thickTop="1" x14ac:dyDescent="0.25">
      <c r="B140" s="16"/>
      <c r="C140" s="13"/>
      <c r="D140" s="13"/>
      <c r="E140" s="13"/>
      <c r="F140" s="13"/>
      <c r="G140" s="13"/>
      <c r="H140" s="13"/>
      <c r="I140" s="13"/>
      <c r="J140" s="12"/>
    </row>
    <row r="141" spans="2:10" ht="16.5" hidden="1" thickTop="1" x14ac:dyDescent="0.25">
      <c r="B141" s="16"/>
      <c r="C141" s="13"/>
      <c r="D141" s="13"/>
      <c r="E141" s="13"/>
      <c r="F141" s="13"/>
      <c r="G141" s="13"/>
      <c r="H141" s="13"/>
      <c r="I141" s="13"/>
      <c r="J141" s="12"/>
    </row>
    <row r="142" spans="2:10" ht="16.5" hidden="1" thickTop="1" x14ac:dyDescent="0.25">
      <c r="B142" s="15" t="s">
        <v>2</v>
      </c>
      <c r="C142" s="13"/>
      <c r="D142" s="13"/>
      <c r="E142" s="13"/>
      <c r="F142" s="13"/>
      <c r="G142" s="13"/>
      <c r="H142" s="13"/>
      <c r="I142" s="13"/>
      <c r="J142" s="12"/>
    </row>
    <row r="143" spans="2:10" ht="16.5" hidden="1" thickTop="1" x14ac:dyDescent="0.25">
      <c r="B143" s="14"/>
      <c r="C143" s="13"/>
      <c r="D143" s="13"/>
      <c r="E143" s="13"/>
      <c r="F143" s="13"/>
      <c r="G143" s="13"/>
      <c r="H143" s="13"/>
      <c r="I143" s="13"/>
      <c r="J143" s="12"/>
    </row>
    <row r="144" spans="2:10" ht="16.5" thickTop="1" x14ac:dyDescent="0.25">
      <c r="B144" s="11" t="s">
        <v>1</v>
      </c>
      <c r="C144" s="10"/>
      <c r="D144" s="10"/>
      <c r="E144" s="10"/>
      <c r="F144" s="10"/>
      <c r="G144" s="10"/>
      <c r="H144" s="10"/>
      <c r="I144" s="10"/>
      <c r="J144" s="9"/>
    </row>
    <row r="145" spans="2:10" ht="16.5" thickBot="1" x14ac:dyDescent="0.3">
      <c r="B145" s="8" t="s">
        <v>128</v>
      </c>
      <c r="C145" s="7"/>
      <c r="D145" s="7"/>
      <c r="E145" s="7"/>
      <c r="F145" s="7"/>
      <c r="G145" s="7"/>
      <c r="H145" s="7"/>
      <c r="I145" s="7"/>
      <c r="J145" s="6"/>
    </row>
    <row r="146" spans="2:10" hidden="1" x14ac:dyDescent="0.25">
      <c r="B146" s="4"/>
      <c r="C146" s="4"/>
      <c r="D146" s="4"/>
      <c r="E146" s="4"/>
      <c r="F146" s="4"/>
      <c r="G146" s="4"/>
      <c r="H146" s="4"/>
      <c r="I146" s="4"/>
      <c r="J146" s="4"/>
    </row>
    <row r="147" spans="2:10" hidden="1" x14ac:dyDescent="0.25">
      <c r="B147" s="5"/>
      <c r="C147" s="4"/>
      <c r="D147" s="4"/>
      <c r="E147" s="4"/>
      <c r="F147" s="4"/>
      <c r="G147" s="4"/>
      <c r="H147" s="4"/>
      <c r="I147" s="4"/>
      <c r="J147" s="4"/>
    </row>
    <row r="148" spans="2:10" hidden="1" x14ac:dyDescent="0.25">
      <c r="B148" s="5"/>
      <c r="C148" s="4"/>
      <c r="D148" s="5"/>
      <c r="E148" s="4"/>
      <c r="F148" s="5"/>
      <c r="G148" s="4"/>
      <c r="H148" s="4"/>
      <c r="I148" s="4"/>
      <c r="J148" s="4"/>
    </row>
    <row r="149" spans="2:10" hidden="1" x14ac:dyDescent="0.25">
      <c r="B149" s="4"/>
      <c r="C149" s="4"/>
      <c r="D149" s="4"/>
      <c r="E149" s="4"/>
      <c r="F149" s="4"/>
      <c r="G149" s="4"/>
      <c r="H149" s="4"/>
      <c r="I149" s="4"/>
      <c r="J149" s="4"/>
    </row>
    <row r="150" spans="2:10" hidden="1" x14ac:dyDescent="0.25">
      <c r="B150" s="4"/>
      <c r="C150" s="4"/>
      <c r="D150" s="4"/>
      <c r="E150" s="4"/>
      <c r="F150" s="4"/>
      <c r="G150" s="4"/>
      <c r="H150" s="4"/>
      <c r="I150" s="4"/>
      <c r="J150" s="4"/>
    </row>
    <row r="151" spans="2:10" hidden="1" x14ac:dyDescent="0.25">
      <c r="B151" s="4"/>
      <c r="C151" s="4"/>
      <c r="D151" s="4"/>
      <c r="E151" s="4"/>
      <c r="F151" s="4"/>
      <c r="G151" s="4"/>
      <c r="H151" s="4"/>
      <c r="I151" s="4"/>
      <c r="J151" s="4"/>
    </row>
    <row r="152" spans="2:10" hidden="1" x14ac:dyDescent="0.25">
      <c r="B152" s="4"/>
      <c r="C152" s="4"/>
      <c r="D152" s="4"/>
      <c r="E152" s="4"/>
      <c r="F152" s="4"/>
      <c r="G152" s="4"/>
      <c r="H152" s="4"/>
      <c r="I152" s="4"/>
      <c r="J152" s="4"/>
    </row>
    <row r="153" spans="2:10" hidden="1" x14ac:dyDescent="0.25">
      <c r="B153" s="4"/>
      <c r="C153" s="4"/>
      <c r="D153" s="4"/>
      <c r="E153" s="4"/>
      <c r="F153" s="4"/>
      <c r="G153" s="4"/>
      <c r="H153" s="4"/>
      <c r="I153" s="4"/>
      <c r="J153" s="4"/>
    </row>
    <row r="154" spans="2:10" hidden="1" x14ac:dyDescent="0.25">
      <c r="B154" s="3"/>
      <c r="C154" s="3"/>
      <c r="D154" s="3"/>
      <c r="E154" s="3"/>
      <c r="F154" s="3"/>
      <c r="G154" s="3"/>
      <c r="H154" s="3"/>
      <c r="I154" s="3"/>
      <c r="J154" s="3"/>
    </row>
    <row r="155" spans="2:10" hidden="1" x14ac:dyDescent="0.25">
      <c r="B155" s="3"/>
      <c r="C155" s="3"/>
      <c r="D155" s="3"/>
      <c r="E155" s="3"/>
      <c r="F155" s="3"/>
      <c r="G155" s="3"/>
      <c r="H155" s="3"/>
      <c r="I155" s="3"/>
      <c r="J155" s="3"/>
    </row>
    <row r="156" spans="2:10" hidden="1" x14ac:dyDescent="0.25">
      <c r="B156" s="3"/>
      <c r="C156" s="3"/>
      <c r="D156" s="3"/>
      <c r="E156" s="3"/>
      <c r="F156" s="3"/>
      <c r="G156" s="3"/>
      <c r="H156" s="3"/>
      <c r="I156" s="3"/>
      <c r="J156" s="3"/>
    </row>
    <row r="157" spans="2:10" hidden="1" x14ac:dyDescent="0.25">
      <c r="B157" s="3"/>
      <c r="C157" s="3"/>
      <c r="D157" s="3"/>
      <c r="E157" s="3"/>
      <c r="F157" s="3"/>
      <c r="G157" s="3"/>
      <c r="H157" s="3"/>
      <c r="I157" s="3"/>
      <c r="J157" s="3"/>
    </row>
    <row r="158" spans="2:10" hidden="1" x14ac:dyDescent="0.25">
      <c r="B158" s="3"/>
      <c r="C158" s="3"/>
      <c r="D158" s="3"/>
      <c r="E158" s="3"/>
      <c r="F158" s="3"/>
      <c r="G158" s="3"/>
      <c r="H158" s="3"/>
      <c r="I158" s="3"/>
      <c r="J158" s="3"/>
    </row>
    <row r="159" spans="2:10" hidden="1" x14ac:dyDescent="0.25">
      <c r="B159" s="3"/>
      <c r="C159" s="3"/>
      <c r="D159" s="3"/>
      <c r="E159" s="3"/>
      <c r="F159" s="3"/>
      <c r="G159" s="3"/>
      <c r="H159" s="3"/>
      <c r="I159" s="3"/>
      <c r="J159" s="3"/>
    </row>
    <row r="160" spans="2:10" hidden="1" x14ac:dyDescent="0.25">
      <c r="B160" s="3"/>
      <c r="C160" s="3"/>
      <c r="D160" s="3"/>
      <c r="E160" s="3"/>
      <c r="F160" s="3"/>
      <c r="G160" s="3"/>
      <c r="H160" s="3"/>
      <c r="I160" s="3"/>
      <c r="J160" s="3"/>
    </row>
    <row r="161" spans="2:10" hidden="1"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4:E114" name="Range1"/>
    <protectedRange sqref="D116:E117" name="Range2"/>
    <protectedRange sqref="D119:E120" name="Range3"/>
    <protectedRange sqref="B121:E122 D113:E113"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C1"/>
    <mergeCell ref="D1:H1"/>
    <mergeCell ref="B2:C2"/>
    <mergeCell ref="D2:H2"/>
    <mergeCell ref="D3:H3"/>
    <mergeCell ref="I2:J3"/>
    <mergeCell ref="D4:H4"/>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F14:H15"/>
    <mergeCell ref="B16:C16"/>
    <mergeCell ref="D16:J16"/>
    <mergeCell ref="B17:J17"/>
    <mergeCell ref="B22:C22"/>
    <mergeCell ref="D22:F22"/>
    <mergeCell ref="G22:J22"/>
    <mergeCell ref="B29:D29"/>
    <mergeCell ref="B36:G36"/>
    <mergeCell ref="B37:J37"/>
    <mergeCell ref="B38:J38"/>
    <mergeCell ref="B40:J40"/>
    <mergeCell ref="B42:J42"/>
    <mergeCell ref="B43:J43"/>
    <mergeCell ref="B44:J44"/>
    <mergeCell ref="B45:J45"/>
    <mergeCell ref="B47:J47"/>
    <mergeCell ref="B48:C48"/>
    <mergeCell ref="D48:J48"/>
    <mergeCell ref="B49:C49"/>
    <mergeCell ref="D49:J49"/>
    <mergeCell ref="B50:C50"/>
    <mergeCell ref="D50:J50"/>
    <mergeCell ref="B57:J57"/>
    <mergeCell ref="B58:J58"/>
    <mergeCell ref="B62:J62"/>
    <mergeCell ref="B63:J63"/>
    <mergeCell ref="B65:J65"/>
    <mergeCell ref="C66:E66"/>
    <mergeCell ref="F66:J66"/>
    <mergeCell ref="C67:E67"/>
    <mergeCell ref="F67:J67"/>
    <mergeCell ref="C68:E68"/>
    <mergeCell ref="F68:J68"/>
    <mergeCell ref="C69:E69"/>
    <mergeCell ref="F69:J69"/>
    <mergeCell ref="C70:E70"/>
    <mergeCell ref="F70:J70"/>
    <mergeCell ref="C71:E71"/>
    <mergeCell ref="F71:J71"/>
    <mergeCell ref="C72:E72"/>
    <mergeCell ref="F72:J72"/>
    <mergeCell ref="B74:J74"/>
    <mergeCell ref="B75:J75"/>
    <mergeCell ref="B78:J78"/>
    <mergeCell ref="B79:J79"/>
    <mergeCell ref="B83:J83"/>
    <mergeCell ref="B84:J84"/>
    <mergeCell ref="B88:J88"/>
    <mergeCell ref="B89:J89"/>
    <mergeCell ref="B91:C91"/>
    <mergeCell ref="B92:C92"/>
    <mergeCell ref="B93:C93"/>
    <mergeCell ref="B94:C94"/>
    <mergeCell ref="B95:C95"/>
    <mergeCell ref="B96:C96"/>
    <mergeCell ref="B97:C97"/>
    <mergeCell ref="B98:C98"/>
    <mergeCell ref="B99:C99"/>
    <mergeCell ref="B100:C100"/>
    <mergeCell ref="B101:C101"/>
    <mergeCell ref="B102:C102"/>
    <mergeCell ref="B104:J104"/>
    <mergeCell ref="B105:G105"/>
    <mergeCell ref="H105:I105"/>
    <mergeCell ref="B106:G106"/>
    <mergeCell ref="B108:J108"/>
    <mergeCell ref="B109:J109"/>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30:J130"/>
    <mergeCell ref="B132:C132"/>
    <mergeCell ref="B133:C133"/>
    <mergeCell ref="B134:C134"/>
    <mergeCell ref="B135:C135"/>
    <mergeCell ref="B136:C136"/>
    <mergeCell ref="B137:C137"/>
    <mergeCell ref="B138:C138"/>
    <mergeCell ref="B139:C139"/>
    <mergeCell ref="B145:J145"/>
  </mergeCells>
  <dataValidations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ageMargins left="0.7" right="0.7" top="0.75" bottom="0.75" header="0.3" footer="0.3"/>
  <pageSetup scale="56" orientation="portrait" r:id="rId1"/>
  <headerFooter>
    <oddHeader>&amp;L&amp;"-,Regular"&amp;11FY 2019 Orange Workplan
&amp;R&amp;"-,Regular"&amp;11&amp;A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ToCH Legion</vt:lpstr>
      <vt:lpstr>ToCH Dobbins</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dcterms:created xsi:type="dcterms:W3CDTF">2018-03-10T18:44:44Z</dcterms:created>
  <dcterms:modified xsi:type="dcterms:W3CDTF">2018-03-10T18:45:22Z</dcterms:modified>
</cp:coreProperties>
</file>