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3.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819 Public Consumption\FY19 Orange Projects\"/>
    </mc:Choice>
  </mc:AlternateContent>
  <bookViews>
    <workbookView xWindow="0" yWindow="0" windowWidth="25200" windowHeight="12570"/>
  </bookViews>
  <sheets>
    <sheet name="CHT - Existing Svc Exp." sheetId="1" r:id="rId1"/>
    <sheet name="CHT - EXP FY19" sheetId="4" r:id="rId2"/>
    <sheet name="CHT - ICES" sheetId="5" r:id="rId3"/>
  </sheets>
  <definedNames>
    <definedName name="_xlnm._FilterDatabase" localSheetId="0" hidden="1">'CHT - Existing Svc Exp.'!$X$3:$X$12</definedName>
    <definedName name="_xlnm._FilterDatabase" localSheetId="1" hidden="1">'CHT - EXP FY19'!$X$3:$X$12</definedName>
    <definedName name="_xlnm._FilterDatabase" localSheetId="2" hidden="1">'CHT - ICES'!$X$3:$X$12</definedName>
    <definedName name="Added_notes_as_appropriate" localSheetId="1">'CHT - EXP FY19'!$G$14</definedName>
    <definedName name="Added_notes_as_appropriate" localSheetId="2">'CHT - ICES'!$G$14</definedName>
    <definedName name="Added_notes_as_appropriate">'CHT - Existing Svc Exp.'!$G$14</definedName>
    <definedName name="End_Date" localSheetId="1">'CHT - EXP FY19'!$D$14</definedName>
    <definedName name="End_Date" localSheetId="2">'CHT - ICES'!$D$14</definedName>
    <definedName name="End_Date">'CHT - Existing Svc Exp.'!$D$14</definedName>
    <definedName name="KPI_a" localSheetId="1">'CHT - EXP FY19'!$B$48&amp;'CHT - EXP FY19'!$D$48</definedName>
    <definedName name="KPI_a" localSheetId="2">'CHT - ICES'!$B$48&amp;'CHT - ICES'!$D$48</definedName>
    <definedName name="KPI_a">'CHT - Existing Svc Exp.'!$B$48&amp;'CHT - Existing Svc Exp.'!$D$48</definedName>
    <definedName name="KPI_b" localSheetId="1">'CHT - EXP FY19'!$B$49&amp;'CHT - EXP FY19'!$D$49</definedName>
    <definedName name="KPI_b" localSheetId="2">'CHT - ICES'!$B$49&amp;'CHT - ICES'!$D$49</definedName>
    <definedName name="KPI_b">'CHT - Existing Svc Exp.'!$B$49&amp;'CHT - Existing Svc Exp.'!$D$49</definedName>
    <definedName name="KPI_c" localSheetId="1">'CHT - EXP FY19'!$B$50&amp;'CHT - EXP FY19'!$D$50</definedName>
    <definedName name="KPI_c" localSheetId="2">'CHT - ICES'!$B$50&amp;'CHT - ICES'!$D$50</definedName>
    <definedName name="KPI_c">'CHT - Existing Svc Exp.'!$B$50&amp;'CHT - Existing Svc Exp.'!$D$50</definedName>
    <definedName name="_xlnm.Print_Area" localSheetId="0">'CHT - Existing Svc Exp.'!$A$1:$K$148</definedName>
    <definedName name="_xlnm.Print_Area" localSheetId="1">'CHT - EXP FY19'!$A$1:$K$148</definedName>
    <definedName name="_xlnm.Print_Area" localSheetId="2">'CHT - ICES'!$A$1:$K$148</definedName>
    <definedName name="Project_Name" localSheetId="1">'CHT - EXP FY19'!$B$11</definedName>
    <definedName name="Project_Name" localSheetId="2">'CHT - ICES'!$B$11</definedName>
    <definedName name="Project_Name">'CHT - Existing Svc Exp.'!$B$11</definedName>
    <definedName name="Requesting_Agency" localSheetId="1">'CHT - EXP FY19'!$D$11</definedName>
    <definedName name="Requesting_Agency" localSheetId="2">'CHT - ICES'!$D$11</definedName>
    <definedName name="Requesting_Agency">'CHT - Existing Svc Exp.'!$D$11</definedName>
    <definedName name="Start_Date" localSheetId="1">'CHT - EXP FY19'!$B$14</definedName>
    <definedName name="Start_Date" localSheetId="2">'CHT - ICES'!$B$14</definedName>
    <definedName name="Start_Date">'CHT - Existing Svc Exp.'!$B$14</definedName>
    <definedName name="Z_A57ED495_A8F1_41AA_920B_D492B709C260_.wvu.FilterData" localSheetId="0" hidden="1">'CHT - Existing Svc Exp.'!$X$3:$X$12</definedName>
    <definedName name="Z_A57ED495_A8F1_41AA_920B_D492B709C260_.wvu.FilterData" localSheetId="1" hidden="1">'CHT - EXP FY19'!$X$3:$X$12</definedName>
    <definedName name="Z_A57ED495_A8F1_41AA_920B_D492B709C260_.wvu.FilterData" localSheetId="2" hidden="1">'CHT - ICES'!$X$3:$X$12</definedName>
    <definedName name="Z_A57ED495_A8F1_41AA_920B_D492B709C260_.wvu.PrintArea" localSheetId="0" hidden="1">'CHT - Existing Svc Exp.'!$A$1:$K$148</definedName>
    <definedName name="Z_A57ED495_A8F1_41AA_920B_D492B709C260_.wvu.PrintArea" localSheetId="1" hidden="1">'CHT - EXP FY19'!$A$1:$K$148</definedName>
    <definedName name="Z_A57ED495_A8F1_41AA_920B_D492B709C260_.wvu.PrintArea" localSheetId="2" hidden="1">'CHT - ICES'!$A$1:$K$148</definedName>
    <definedName name="Z_A57ED495_A8F1_41AA_920B_D492B709C260_.wvu.Rows" localSheetId="0" hidden="1">'CHT - Existing Svc Exp.'!$60:$75,'CHT - Existing Svc Exp.'!$77:$79,'CHT - Existing Svc Exp.'!$93:$96,'CHT - Existing Svc Exp.'!$108:$128</definedName>
    <definedName name="Z_A57ED495_A8F1_41AA_920B_D492B709C260_.wvu.Rows" localSheetId="1" hidden="1">'CHT - EXP FY19'!$55:$58,'CHT - EXP FY19'!$77:$79,'CHT - EXP FY19'!$93:$96,'CHT - EXP FY19'!$108:$128</definedName>
    <definedName name="Z_A57ED495_A8F1_41AA_920B_D492B709C260_.wvu.Rows" localSheetId="2" hidden="1">'CHT - ICES'!$60:$75,'CHT - ICES'!$77:$79,'CHT - ICES'!$93:$96,'CHT - ICES'!$108:$128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3" i="4" l="1"/>
  <c r="H123" i="4"/>
  <c r="E123" i="4"/>
  <c r="D123" i="4"/>
  <c r="I118" i="4"/>
  <c r="H118" i="4"/>
  <c r="G118" i="4"/>
  <c r="G123" i="4" s="1"/>
  <c r="F118" i="4"/>
  <c r="F123" i="4" s="1"/>
  <c r="E118" i="4"/>
  <c r="D118" i="4"/>
  <c r="E118" i="1"/>
  <c r="F118" i="1"/>
  <c r="F123" i="1" s="1"/>
  <c r="G118" i="1"/>
  <c r="H118" i="1"/>
  <c r="I118" i="1"/>
  <c r="E123" i="1"/>
  <c r="G123" i="1"/>
  <c r="H123" i="1"/>
  <c r="I123" i="1"/>
  <c r="D123" i="1"/>
  <c r="D118" i="1"/>
  <c r="B2" i="5" l="1"/>
  <c r="D91" i="5"/>
  <c r="E91" i="5"/>
  <c r="F91" i="5"/>
  <c r="G91" i="5"/>
  <c r="H91" i="5"/>
  <c r="I91" i="5"/>
  <c r="J93" i="5"/>
  <c r="J94" i="5"/>
  <c r="J95" i="5"/>
  <c r="J96" i="5"/>
  <c r="J98" i="5"/>
  <c r="J99" i="5"/>
  <c r="J100" i="5"/>
  <c r="D101" i="5"/>
  <c r="E101" i="5"/>
  <c r="F101" i="5"/>
  <c r="G101" i="5"/>
  <c r="H101" i="5"/>
  <c r="I101" i="5"/>
  <c r="G112" i="5"/>
  <c r="F125" i="5" s="1"/>
  <c r="G125" i="5" s="1"/>
  <c r="H112" i="5"/>
  <c r="I112" i="5"/>
  <c r="F113" i="5"/>
  <c r="G113" i="5" s="1"/>
  <c r="F114" i="5"/>
  <c r="G114" i="5" s="1"/>
  <c r="H114" i="5" s="1"/>
  <c r="I114" i="5" s="1"/>
  <c r="F124" i="5"/>
  <c r="G124" i="5" s="1"/>
  <c r="H124" i="5" s="1"/>
  <c r="I124" i="5" s="1"/>
  <c r="E127" i="5"/>
  <c r="J133" i="5"/>
  <c r="J134" i="5"/>
  <c r="J135" i="5"/>
  <c r="J136" i="5"/>
  <c r="J137" i="5"/>
  <c r="J138" i="5"/>
  <c r="D139" i="5"/>
  <c r="E139" i="5"/>
  <c r="F139" i="5"/>
  <c r="G139" i="5"/>
  <c r="H139" i="5"/>
  <c r="I139" i="5"/>
  <c r="H125" i="5" l="1"/>
  <c r="I125" i="5" s="1"/>
  <c r="J101" i="5"/>
  <c r="F126" i="5"/>
  <c r="G126" i="5" s="1"/>
  <c r="H126" i="5" s="1"/>
  <c r="I126" i="5" s="1"/>
  <c r="J139" i="5"/>
  <c r="J15" i="5" s="1"/>
  <c r="E92" i="5"/>
  <c r="E102" i="5" s="1"/>
  <c r="J114" i="5"/>
  <c r="J14" i="5"/>
  <c r="D127" i="5"/>
  <c r="D92" i="5" s="1"/>
  <c r="D102" i="5" s="1"/>
  <c r="H113" i="5"/>
  <c r="G127" i="5"/>
  <c r="G92" i="5" s="1"/>
  <c r="G102" i="5" s="1"/>
  <c r="J124" i="5"/>
  <c r="F127" i="5" l="1"/>
  <c r="F92" i="5" s="1"/>
  <c r="F102" i="5" s="1"/>
  <c r="J125" i="5"/>
  <c r="J126" i="5"/>
  <c r="I113" i="5"/>
  <c r="H127" i="5"/>
  <c r="H92" i="5" s="1"/>
  <c r="H102" i="5" s="1"/>
  <c r="I127" i="5" l="1"/>
  <c r="I92" i="5" s="1"/>
  <c r="J113" i="5"/>
  <c r="J127" i="5" s="1"/>
  <c r="I102" i="5" l="1"/>
  <c r="J92" i="5"/>
  <c r="J102" i="5" s="1"/>
  <c r="J11" i="5"/>
  <c r="G14" i="5" s="1"/>
  <c r="J12" i="5"/>
  <c r="B2" i="4" l="1"/>
  <c r="D91" i="4"/>
  <c r="E91" i="4"/>
  <c r="F91" i="4"/>
  <c r="G91" i="4"/>
  <c r="H91" i="4"/>
  <c r="I91" i="4"/>
  <c r="J93" i="4"/>
  <c r="J94" i="4"/>
  <c r="J95" i="4"/>
  <c r="J96" i="4"/>
  <c r="J98" i="4"/>
  <c r="J99" i="4"/>
  <c r="J100" i="4"/>
  <c r="D101" i="4"/>
  <c r="J101" i="4" s="1"/>
  <c r="E101" i="4"/>
  <c r="F101" i="4"/>
  <c r="G101" i="4"/>
  <c r="H101" i="4"/>
  <c r="I101" i="4"/>
  <c r="G112" i="4"/>
  <c r="F113" i="4" s="1"/>
  <c r="H112" i="4"/>
  <c r="I112" i="4"/>
  <c r="E127" i="4"/>
  <c r="F125" i="4"/>
  <c r="G125" i="4" s="1"/>
  <c r="H125" i="4" s="1"/>
  <c r="I125" i="4" s="1"/>
  <c r="J133" i="4"/>
  <c r="J134" i="4"/>
  <c r="J135" i="4"/>
  <c r="J136" i="4"/>
  <c r="J137" i="4"/>
  <c r="J138" i="4"/>
  <c r="D139" i="4"/>
  <c r="E139" i="4"/>
  <c r="F139" i="4"/>
  <c r="G139" i="4"/>
  <c r="H139" i="4"/>
  <c r="I139" i="4"/>
  <c r="B2" i="1"/>
  <c r="D91" i="1"/>
  <c r="E91" i="1"/>
  <c r="F91" i="1"/>
  <c r="G91" i="1"/>
  <c r="H91" i="1"/>
  <c r="I91" i="1"/>
  <c r="J93" i="1"/>
  <c r="J94" i="1"/>
  <c r="J95" i="1"/>
  <c r="J96" i="1"/>
  <c r="J98" i="1"/>
  <c r="J99" i="1"/>
  <c r="J100" i="1"/>
  <c r="D101" i="1"/>
  <c r="E101" i="1"/>
  <c r="F101" i="1"/>
  <c r="G101" i="1"/>
  <c r="H101" i="1"/>
  <c r="I101" i="1"/>
  <c r="G112" i="1"/>
  <c r="F125" i="1" s="1"/>
  <c r="G125" i="1" s="1"/>
  <c r="H112" i="1"/>
  <c r="I112" i="1"/>
  <c r="F114" i="1"/>
  <c r="G114" i="1"/>
  <c r="H114" i="1" s="1"/>
  <c r="I114" i="1" s="1"/>
  <c r="E127" i="1"/>
  <c r="F124" i="1"/>
  <c r="G124" i="1" s="1"/>
  <c r="J133" i="1"/>
  <c r="J134" i="1"/>
  <c r="J135" i="1"/>
  <c r="J136" i="1"/>
  <c r="J137" i="1"/>
  <c r="J138" i="1"/>
  <c r="D139" i="1"/>
  <c r="E139" i="1"/>
  <c r="F139" i="1"/>
  <c r="G139" i="1"/>
  <c r="H139" i="1"/>
  <c r="I139" i="1"/>
  <c r="H125" i="1" l="1"/>
  <c r="I125" i="1" s="1"/>
  <c r="F113" i="1"/>
  <c r="G113" i="1" s="1"/>
  <c r="J139" i="4"/>
  <c r="J15" i="4" s="1"/>
  <c r="F126" i="4"/>
  <c r="G126" i="4" s="1"/>
  <c r="F114" i="4"/>
  <c r="G114" i="4" s="1"/>
  <c r="J139" i="1"/>
  <c r="J14" i="1" s="1"/>
  <c r="F126" i="1"/>
  <c r="G126" i="1" s="1"/>
  <c r="H126" i="1" s="1"/>
  <c r="I126" i="1" s="1"/>
  <c r="J101" i="1"/>
  <c r="E92" i="1"/>
  <c r="E102" i="1" s="1"/>
  <c r="E92" i="4"/>
  <c r="E102" i="4" s="1"/>
  <c r="J114" i="1"/>
  <c r="H126" i="4"/>
  <c r="I126" i="4" s="1"/>
  <c r="G113" i="4"/>
  <c r="H114" i="4"/>
  <c r="I114" i="4" s="1"/>
  <c r="J125" i="4"/>
  <c r="J14" i="4"/>
  <c r="F124" i="4"/>
  <c r="F127" i="4" s="1"/>
  <c r="F92" i="4" s="1"/>
  <c r="F102" i="4" s="1"/>
  <c r="D127" i="4"/>
  <c r="D92" i="4" s="1"/>
  <c r="D127" i="1"/>
  <c r="D92" i="1" s="1"/>
  <c r="D102" i="1" s="1"/>
  <c r="H124" i="1"/>
  <c r="I124" i="1" s="1"/>
  <c r="J126" i="1"/>
  <c r="H113" i="1"/>
  <c r="F127" i="1"/>
  <c r="F92" i="1" s="1"/>
  <c r="F102" i="1" s="1"/>
  <c r="G127" i="1" l="1"/>
  <c r="G92" i="1" s="1"/>
  <c r="G102" i="1" s="1"/>
  <c r="J124" i="1"/>
  <c r="J15" i="1"/>
  <c r="J125" i="1"/>
  <c r="J126" i="4"/>
  <c r="J114" i="4"/>
  <c r="H113" i="4"/>
  <c r="G124" i="4"/>
  <c r="H124" i="4" s="1"/>
  <c r="I124" i="4" s="1"/>
  <c r="D102" i="4"/>
  <c r="I113" i="1"/>
  <c r="I127" i="1" s="1"/>
  <c r="I92" i="1" s="1"/>
  <c r="I102" i="1" s="1"/>
  <c r="H127" i="1"/>
  <c r="H92" i="1" s="1"/>
  <c r="H102" i="1" s="1"/>
  <c r="J124" i="4" l="1"/>
  <c r="I113" i="4"/>
  <c r="H127" i="4"/>
  <c r="H92" i="4" s="1"/>
  <c r="H102" i="4" s="1"/>
  <c r="G127" i="4"/>
  <c r="G92" i="4" s="1"/>
  <c r="J92" i="1"/>
  <c r="J102" i="1" s="1"/>
  <c r="J113" i="1"/>
  <c r="J127" i="1" s="1"/>
  <c r="G102" i="4" l="1"/>
  <c r="I127" i="4"/>
  <c r="I92" i="4" s="1"/>
  <c r="I102" i="4" s="1"/>
  <c r="J113" i="4"/>
  <c r="J127" i="4" s="1"/>
  <c r="J11" i="1"/>
  <c r="G14" i="1" s="1"/>
  <c r="J12" i="1"/>
  <c r="J92" i="4" l="1"/>
  <c r="J102" i="4" s="1"/>
  <c r="J11" i="4"/>
  <c r="G14" i="4" s="1"/>
  <c r="J12" i="4"/>
</calcChain>
</file>

<file path=xl/sharedStrings.xml><?xml version="1.0" encoding="utf-8"?>
<sst xmlns="http://schemas.openxmlformats.org/spreadsheetml/2006/main" count="719" uniqueCount="215">
  <si>
    <t>N/A</t>
  </si>
  <si>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</si>
  <si>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</si>
  <si>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</si>
  <si>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</si>
  <si>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</si>
  <si>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</si>
  <si>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</si>
  <si>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</si>
  <si>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</si>
  <si>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</si>
  <si>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</si>
  <si>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</si>
  <si>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</si>
  <si>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</si>
  <si>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</si>
  <si>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</si>
  <si>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</si>
  <si>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</si>
  <si>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</si>
  <si>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</si>
  <si>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</si>
  <si>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</si>
  <si>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</si>
  <si>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</si>
  <si>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</si>
  <si>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</si>
  <si>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</si>
  <si>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</si>
  <si>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</si>
  <si>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</si>
  <si>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</si>
  <si>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</si>
  <si>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</si>
  <si>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</si>
  <si>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</si>
  <si>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</si>
  <si>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</si>
  <si>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</si>
  <si>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</si>
  <si>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</si>
  <si>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</si>
  <si>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</si>
  <si>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TOTAL REVENUE</t>
  </si>
  <si>
    <t>Subtotal Other</t>
  </si>
  <si>
    <t xml:space="preserve">  Other (Describe)</t>
  </si>
  <si>
    <t xml:space="preserve">   State </t>
  </si>
  <si>
    <t xml:space="preserve">   Federal</t>
  </si>
  <si>
    <t>Other Revenue</t>
  </si>
  <si>
    <t>5% Vehicle Rental Tax</t>
  </si>
  <si>
    <t>$3 Vehicle Registration fee</t>
  </si>
  <si>
    <t>$7 Vehicle Registration fee</t>
  </si>
  <si>
    <t>1/2 Cent Sales Tax</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</si>
  <si>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</si>
  <si>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</si>
  <si>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</si>
  <si>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</si>
  <si>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</si>
  <si>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</si>
  <si>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</si>
  <si>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</si>
  <si>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</si>
  <si>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</si>
  <si>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Chapel Hill Transit, peak hour services will improve.  Customer overcrowding will be reduced.</t>
  </si>
  <si>
    <t>If this is an expansion project, which organization will operate this expansion and how will it improve services?</t>
  </si>
  <si>
    <t>OP.3</t>
  </si>
  <si>
    <t>g) Revenue Hours</t>
  </si>
  <si>
    <t>f)  Major Market Destinations Served</t>
  </si>
  <si>
    <t>e)  Geographic Termini</t>
  </si>
  <si>
    <t xml:space="preserve">d)  Assets Used </t>
  </si>
  <si>
    <t>c)  Frequency</t>
  </si>
  <si>
    <t xml:space="preserve">b)  Span </t>
  </si>
  <si>
    <t xml:space="preserve">a)  Target Start Date </t>
  </si>
  <si>
    <t>OO-Specify</t>
  </si>
  <si>
    <t>For bus operating projects, please provide:</t>
  </si>
  <si>
    <t>OP.2</t>
  </si>
  <si>
    <t>CO-Specify</t>
  </si>
  <si>
    <t>VP-Specify</t>
  </si>
  <si>
    <t xml:space="preserve">Customer Ridership </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</si>
  <si>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</si>
  <si>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</si>
  <si>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</si>
  <si>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</si>
  <si>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</si>
  <si>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</si>
  <si>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</si>
  <si>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</si>
  <si>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</si>
  <si>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</si>
  <si>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</si>
  <si>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</si>
  <si>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</si>
  <si>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</si>
  <si>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</si>
  <si>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</si>
  <si>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</si>
  <si>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</si>
  <si>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</si>
  <si>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</si>
  <si>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</si>
  <si>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</si>
  <si>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c)</t>
  </si>
  <si>
    <t>AD-Contract Completion</t>
  </si>
  <si>
    <t>VP</t>
  </si>
  <si>
    <t>b)</t>
  </si>
  <si>
    <t>AD-Contract Start</t>
  </si>
  <si>
    <t>TS</t>
  </si>
  <si>
    <t>a)</t>
  </si>
  <si>
    <t xml:space="preserve">AD-Issue of RFP </t>
  </si>
  <si>
    <t>CD</t>
  </si>
  <si>
    <t>DO.5</t>
  </si>
  <si>
    <t>AD-Hire Date</t>
  </si>
  <si>
    <t>AD</t>
  </si>
  <si>
    <t>Failure to fund would reduce our service levels, span and frequencies and greatly impact the large capital operating projects projected for the future.</t>
  </si>
  <si>
    <t>What is your plan if the request is not funded?</t>
  </si>
  <si>
    <t>DO.4</t>
  </si>
  <si>
    <t>Continuation of services implemented in FY13-18.</t>
  </si>
  <si>
    <t>Existing Service</t>
  </si>
  <si>
    <t xml:space="preserve">How is this project related to projected demand for future services? </t>
  </si>
  <si>
    <t>Expansion Service</t>
  </si>
  <si>
    <t xml:space="preserve">Is this an expansion or existing service (if applicable)? </t>
  </si>
  <si>
    <t>DO.3</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</si>
  <si>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</si>
  <si>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</si>
  <si>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</si>
  <si>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</si>
  <si>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</si>
  <si>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</si>
  <si>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</si>
  <si>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</si>
  <si>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</si>
  <si>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</si>
  <si>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</si>
  <si>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</si>
  <si>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</si>
  <si>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</si>
  <si>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</si>
  <si>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</si>
  <si>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</si>
  <si>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</si>
  <si>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</si>
  <si>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</si>
  <si>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</si>
  <si>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</si>
  <si>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</si>
  <si>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Improve peak hour services in response to overcrowding and customer demand.</t>
  </si>
  <si>
    <t>Current and future customers of Chapel Hill Transit</t>
  </si>
  <si>
    <t>Both</t>
  </si>
  <si>
    <t>What are the key benefits?</t>
  </si>
  <si>
    <t>Who will this Project serve?</t>
  </si>
  <si>
    <t>Capital</t>
  </si>
  <si>
    <t>P.1</t>
  </si>
  <si>
    <t>Operating</t>
  </si>
  <si>
    <t>Project Profile</t>
  </si>
  <si>
    <t xml:space="preserve">Continuation of funding for expansion services from FY13-FY18.  </t>
  </si>
  <si>
    <t>Project Description</t>
  </si>
  <si>
    <t>Project Cost</t>
  </si>
  <si>
    <t>Current Year</t>
  </si>
  <si>
    <t>TTD Estimated Capital Cost</t>
  </si>
  <si>
    <t>Estimated Completion</t>
  </si>
  <si>
    <t xml:space="preserve">Estimated Start Date </t>
  </si>
  <si>
    <t>npittman@townofchapelhill.org</t>
  </si>
  <si>
    <t>Nick Pittman</t>
  </si>
  <si>
    <t>Chapel Hill Transit</t>
  </si>
  <si>
    <t>Existing Service Expansion FY13-FY18</t>
  </si>
  <si>
    <t>OTH</t>
  </si>
  <si>
    <t xml:space="preserve">TTD Estimated Operating Cost </t>
  </si>
  <si>
    <t xml:space="preserve">Project Contact </t>
  </si>
  <si>
    <t xml:space="preserve">Requesting Agency </t>
  </si>
  <si>
    <t xml:space="preserve">Project Name </t>
  </si>
  <si>
    <t>TOC</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</si>
  <si>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</si>
  <si>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</si>
  <si>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</si>
  <si>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</si>
  <si>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</si>
  <si>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</si>
  <si>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</si>
  <si>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</si>
  <si>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</si>
  <si>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[Project Type]</t>
  </si>
  <si>
    <t>FY 2021</t>
  </si>
  <si>
    <t>DCI</t>
  </si>
  <si>
    <t>CHT</t>
  </si>
  <si>
    <t xml:space="preserve">[Three letter Agency] </t>
  </si>
  <si>
    <t>FY 2020</t>
  </si>
  <si>
    <t xml:space="preserve">Unique Request ID: 
[FY Project Start year] </t>
  </si>
  <si>
    <t>FY 2019</t>
  </si>
  <si>
    <t>Number</t>
  </si>
  <si>
    <t>Project Type</t>
  </si>
  <si>
    <t>Agency</t>
  </si>
  <si>
    <t>FY</t>
  </si>
  <si>
    <t>Form Output</t>
  </si>
  <si>
    <t>Do Not Delete</t>
  </si>
  <si>
    <t>FY START DATE</t>
  </si>
  <si>
    <t>Triangle Tax District</t>
  </si>
  <si>
    <t>F.5</t>
  </si>
  <si>
    <t>Customer Ridership</t>
  </si>
  <si>
    <t xml:space="preserve">Service expansion will be delayed.  Peak hour services will remain overcrowded.  </t>
  </si>
  <si>
    <t>This project will consider projected demand for future services as a indicator to the need for expanded services.</t>
  </si>
  <si>
    <t>The original Orange County Bus and Rail Investment Plan based operating cost on $103 per hour.  Since then operating costs have risen to $113.  In order to continue to fund these services, Chapel Hill Transit utilzes funds from the Orange County Transit Plan to offset some of these cost.</t>
  </si>
  <si>
    <t>Increased Cost of Existing Services</t>
  </si>
  <si>
    <t xml:space="preserve">The CHT Partners will receive options to expand peak hour service in response with overcrowding  and also expansion of weekend/evening services.  Once the Partner's have reviewed and provided imput, service improvements for FY19 will not exceed 3100 hours per year.  Service improvements will be discussed between November 2017 and April 2017.  CHT Partners could elect to utlize FY19 funding to implement service inprovements in FY20 as a result from the currently underway Short Range Transit Plan.  </t>
  </si>
  <si>
    <t>Service Expansion FY19</t>
  </si>
  <si>
    <r>
      <rPr>
        <b/>
        <sz val="11"/>
        <color theme="1" tint="0.249977111117893"/>
        <rFont val="Calibri"/>
        <family val="2"/>
        <scheme val="minor"/>
      </rPr>
      <t xml:space="preserve"> Project ID#</t>
    </r>
    <r>
      <rPr>
        <sz val="11"/>
        <color theme="1" tint="0.249977111117893"/>
        <rFont val="Calibri"/>
        <family val="2"/>
        <scheme val="minor"/>
      </rPr>
      <t xml:space="preserve"> </t>
    </r>
  </si>
  <si>
    <r>
      <t xml:space="preserve"> Project ID#</t>
    </r>
    <r>
      <rPr>
        <sz val="11"/>
        <color theme="1" tint="0.249977111117893"/>
        <rFont val="Calibri"/>
        <family val="2"/>
        <scheme val="minor"/>
      </rPr>
      <t xml:space="preserve"> </t>
    </r>
  </si>
  <si>
    <t>Project Request</t>
  </si>
  <si>
    <t xml:space="preserve"> Orange Transit Work Plan</t>
  </si>
  <si>
    <t xml:space="preserve"> </t>
  </si>
  <si>
    <t>FY19 Request</t>
  </si>
  <si>
    <t>Project Location:</t>
  </si>
  <si>
    <t xml:space="preserve"> Key Performance Indicators (deliverables). These performance measures will be reported quarterly. </t>
  </si>
  <si>
    <t xml:space="preserve"> Orange County Tax Revenue</t>
  </si>
  <si>
    <t>Tax District</t>
  </si>
  <si>
    <r>
      <t>Where is this project located, who will this project serve and what are the key benefits?</t>
    </r>
    <r>
      <rPr>
        <i/>
        <sz val="11"/>
        <color theme="1" tint="0.249977111117893"/>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</si>
</sst>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409]mmmm\ d\,\ yyyy;@"/>
    <numFmt numFmtId="168" formatCode="000"/>
  </numFmts>
  <fonts count="27"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u/>
      <sz val="12"/>
      <color theme="10"/>
      <name val="Times New Roman"/>
      <family val="2"/>
    </font>
    <font>
      <b/>
      <i/>
      <u/>
      <sz val="11"/>
      <color theme="1" tint="0.249977111117893"/>
      <name val="Calibri"/>
      <family val="2"/>
      <scheme val="minor"/>
    </font>
    <font>
      <b/>
      <sz val="13"/>
      <color theme="1" tint="0.249977111117893"/>
      <name val="Calibri"/>
      <family val="2"/>
      <scheme val="minor"/>
    </font>
    <font>
      <b/>
      <sz val="14"/>
      <color theme="1"/>
      <name val="Calibri"/>
      <family val="2"/>
      <scheme val="minor"/>
    </font>
    <font>
      <sz val="8"/>
      <color rgb="FF000000"/>
      <name val="Segoe UI"/>
      <family val="2"/>
    </font>
    <font>
      <b/>
      <sz val="12"/>
      <color theme="1"/>
      <name val="Times New Roman"/>
      <family val="2"/>
    </font>
    <font>
      <sz val="7"/>
      <color theme="0"/>
      <name val="Arial Narrow"/>
      <family val="2"/>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70">
    <border>
      <left/>
      <right/>
      <top/>
      <bottom/>
      <diagonal/>
    </border>
    <border>
      <left/>
      <right style="thin">
        <color theme="2" tint="-0.24994659260841701"/>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indexed="64"/>
      </left>
      <right/>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style="thin">
        <color indexed="64"/>
      </right>
      <top style="thin">
        <color indexed="64"/>
      </top>
      <bottom style="thin">
        <color indexed="64"/>
      </bottom>
      <diagonal/>
    </border>
    <border>
      <left/>
      <right style="thin">
        <color theme="2" tint="-0.24994659260841701"/>
      </right>
      <top/>
      <bottom style="thin">
        <color theme="2" tint="-0.24994659260841701"/>
      </bottom>
      <diagonal/>
    </border>
    <border>
      <left style="thin">
        <color theme="2" tint="-0.24994659260841701"/>
      </left>
      <right/>
      <top/>
      <bottom style="thin">
        <color theme="2" tint="-0.24994659260841701"/>
      </bottom>
      <diagonal/>
    </border>
    <border>
      <left/>
      <right style="thin">
        <color theme="2" tint="-0.24994659260841701"/>
      </right>
      <top style="thin">
        <color theme="2" tint="-0.24994659260841701"/>
      </top>
      <bottom/>
      <diagonal/>
    </border>
    <border>
      <left style="thin">
        <color theme="2" tint="-0.24994659260841701"/>
      </left>
      <right/>
      <top style="thin">
        <color theme="2" tint="-0.24994659260841701"/>
      </top>
      <bottom/>
      <diagonal/>
    </border>
    <border>
      <left/>
      <right/>
      <top/>
      <bottom style="thin">
        <color theme="0" tint="-0.24994659260841701"/>
      </bottom>
      <diagonal/>
    </border>
    <border>
      <left/>
      <right style="thin">
        <color theme="2" tint="-0.24994659260841701"/>
      </right>
      <top/>
      <bottom/>
      <diagonal/>
    </border>
    <border>
      <left style="thin">
        <color theme="2" tint="-0.24994659260841701"/>
      </left>
      <right/>
      <top/>
      <bottom/>
      <diagonal/>
    </border>
    <border>
      <left/>
      <right/>
      <top style="thin">
        <color theme="2" tint="-0.24994659260841701"/>
      </top>
      <bottom/>
      <diagonal/>
    </border>
    <border>
      <left/>
      <right/>
      <top style="double">
        <color theme="2" tint="-0.2499465926084170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2" tint="-0.24994659260841701"/>
      </left>
      <right style="thin">
        <color theme="2" tint="-0.24994659260841701"/>
      </right>
      <top/>
      <bottom style="thin">
        <color indexed="64"/>
      </bottom>
      <diagonal/>
    </border>
    <border>
      <left/>
      <right style="thin">
        <color theme="2" tint="-0.24994659260841701"/>
      </right>
      <top/>
      <bottom style="thin">
        <color indexed="64"/>
      </bottom>
      <diagonal/>
    </border>
    <border>
      <left style="thin">
        <color theme="2" tint="-0.24994659260841701"/>
      </left>
      <right/>
      <top/>
      <bottom style="thin">
        <color indexed="64"/>
      </bottom>
      <diagonal/>
    </border>
    <border>
      <left style="medium">
        <color indexed="64"/>
      </left>
      <right/>
      <top style="medium">
        <color indexed="64"/>
      </top>
      <bottom style="double">
        <color theme="2" tint="-0.24994659260841701"/>
      </bottom>
      <diagonal/>
    </border>
    <border>
      <left/>
      <right/>
      <top style="medium">
        <color indexed="64"/>
      </top>
      <bottom style="double">
        <color theme="2" tint="-0.24994659260841701"/>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style="double">
        <color theme="2" tint="-0.24994659260841701"/>
      </top>
      <bottom/>
      <diagonal/>
    </border>
    <border>
      <left/>
      <right style="medium">
        <color indexed="64"/>
      </right>
      <top style="double">
        <color theme="2" tint="-0.24994659260841701"/>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style="thin">
        <color theme="2" tint="-0.24994659260841701"/>
      </top>
      <bottom style="medium">
        <color indexed="64"/>
      </bottom>
      <diagonal/>
    </border>
    <border>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
      <left style="medium">
        <color indexed="64"/>
      </left>
      <right style="thin">
        <color theme="2" tint="-0.24994659260841701"/>
      </right>
      <top/>
      <bottom style="thin">
        <color indexed="64"/>
      </bottom>
      <diagonal/>
    </border>
    <border>
      <left style="thin">
        <color theme="2" tint="-0.24994659260841701"/>
      </left>
      <right style="medium">
        <color indexed="64"/>
      </right>
      <top/>
      <bottom style="thin">
        <color indexed="64"/>
      </bottom>
      <diagonal/>
    </border>
    <border>
      <left style="medium">
        <color indexed="64"/>
      </left>
      <right/>
      <top/>
      <bottom style="thin">
        <color theme="2" tint="-0.24994659260841701"/>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medium">
        <color indexed="64"/>
      </left>
      <right style="thin">
        <color theme="2" tint="-0.24994659260841701"/>
      </right>
      <top style="thin">
        <color indexed="64"/>
      </top>
      <bottom style="thin">
        <color indexed="64"/>
      </bottom>
      <diagonal/>
    </border>
    <border>
      <left style="thin">
        <color theme="2" tint="-0.24994659260841701"/>
      </left>
      <right style="medium">
        <color indexed="64"/>
      </right>
      <top style="thin">
        <color indexed="64"/>
      </top>
      <bottom style="thin">
        <color indexed="64"/>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0" fillId="0" borderId="0" applyNumberFormat="0" applyFill="0" applyBorder="0" applyAlignment="0" applyProtection="0"/>
  </cellStyleXfs>
  <cellXfs count="257">
    <xf numFmtId="0" fontId="0" fillId="0" borderId="0" xfId="0"/>
    <xf numFmtId="0" fontId="1" fillId="2" borderId="0" xfId="0" applyFont="1" applyFill="1"/>
    <xf numFmtId="0" fontId="8" fillId="2" borderId="0" xfId="0" applyFont="1" applyFill="1"/>
    <xf numFmtId="0" fontId="3" fillId="2" borderId="0" xfId="0" applyFont="1" applyFill="1"/>
    <xf numFmtId="0" fontId="9" fillId="2" borderId="0" xfId="0" applyFont="1" applyFill="1"/>
    <xf numFmtId="0" fontId="4" fillId="2" borderId="0" xfId="0" applyFont="1" applyFill="1"/>
    <xf numFmtId="0" fontId="10" fillId="2" borderId="0" xfId="0" applyFont="1" applyFill="1"/>
    <xf numFmtId="0" fontId="8" fillId="2" borderId="0" xfId="0" applyFont="1" applyFill="1" applyBorder="1"/>
    <xf numFmtId="10" fontId="10" fillId="2" borderId="9" xfId="3" applyNumberFormat="1" applyFont="1" applyFill="1" applyBorder="1" applyAlignment="1">
      <alignment horizontal="center"/>
    </xf>
    <xf numFmtId="0" fontId="10" fillId="2" borderId="0" xfId="0" applyFont="1" applyFill="1" applyAlignment="1">
      <alignment vertical="top"/>
    </xf>
    <xf numFmtId="0" fontId="8" fillId="2" borderId="0" xfId="0" applyFont="1" applyFill="1" applyBorder="1" applyAlignment="1">
      <alignment horizontal="left" wrapText="1"/>
    </xf>
    <xf numFmtId="0" fontId="17" fillId="2" borderId="0" xfId="0" applyFont="1" applyFill="1"/>
    <xf numFmtId="0" fontId="17" fillId="2" borderId="0" xfId="0" applyFont="1" applyFill="1" applyAlignment="1">
      <alignment vertical="top"/>
    </xf>
    <xf numFmtId="0" fontId="8" fillId="2" borderId="0" xfId="0" applyFont="1" applyFill="1" applyAlignment="1">
      <alignment horizontal="right" vertical="top"/>
    </xf>
    <xf numFmtId="0" fontId="8" fillId="2" borderId="0" xfId="0" applyFont="1" applyFill="1" applyBorder="1" applyAlignment="1">
      <alignment horizontal="left" vertical="top" wrapText="1"/>
    </xf>
    <xf numFmtId="165" fontId="8" fillId="2" borderId="0" xfId="1" applyNumberFormat="1" applyFont="1" applyFill="1" applyBorder="1" applyAlignment="1">
      <alignment horizontal="center" vertical="center"/>
    </xf>
    <xf numFmtId="165" fontId="8" fillId="2" borderId="0" xfId="1" applyNumberFormat="1" applyFont="1" applyFill="1" applyBorder="1" applyAlignment="1">
      <alignment horizontal="left" vertical="center" wrapText="1"/>
    </xf>
    <xf numFmtId="0" fontId="8" fillId="2" borderId="5" xfId="0" applyFont="1" applyFill="1" applyBorder="1" applyAlignment="1">
      <alignment horizontal="left"/>
    </xf>
    <xf numFmtId="0" fontId="1" fillId="2" borderId="0" xfId="0" applyFont="1" applyFill="1" applyBorder="1"/>
    <xf numFmtId="0" fontId="3" fillId="2" borderId="0" xfId="0" applyFont="1" applyFill="1" applyBorder="1"/>
    <xf numFmtId="14" fontId="8" fillId="2" borderId="0" xfId="0" applyNumberFormat="1" applyFont="1" applyFill="1" applyBorder="1" applyAlignment="1"/>
    <xf numFmtId="0" fontId="14" fillId="2" borderId="0" xfId="0" applyFont="1" applyFill="1"/>
    <xf numFmtId="0" fontId="5" fillId="2" borderId="0" xfId="0" applyFont="1" applyFill="1"/>
    <xf numFmtId="0" fontId="26" fillId="2" borderId="0" xfId="0" applyFont="1" applyFill="1" applyBorder="1" applyAlignment="1">
      <alignment horizontal="center" vertical="center" wrapText="1"/>
    </xf>
    <xf numFmtId="168" fontId="26" fillId="2" borderId="0" xfId="0" applyNumberFormat="1" applyFont="1" applyFill="1" applyBorder="1" applyAlignment="1">
      <alignment horizontal="center" vertical="center" wrapText="1"/>
    </xf>
    <xf numFmtId="0" fontId="26" fillId="2" borderId="0" xfId="0" applyFont="1" applyFill="1" applyBorder="1" applyAlignment="1" applyProtection="1">
      <alignment horizontal="center" vertical="center" wrapText="1"/>
      <protection locked="0"/>
    </xf>
    <xf numFmtId="168" fontId="26" fillId="2" borderId="0" xfId="0" applyNumberFormat="1" applyFont="1" applyFill="1" applyBorder="1" applyAlignment="1" applyProtection="1">
      <alignment horizontal="center" vertical="center" wrapText="1"/>
      <protection locked="0"/>
    </xf>
    <xf numFmtId="0" fontId="1" fillId="2" borderId="0" xfId="0" applyFont="1" applyFill="1" applyAlignment="1">
      <alignment horizontal="center"/>
    </xf>
    <xf numFmtId="166" fontId="1" fillId="2" borderId="0" xfId="0" applyNumberFormat="1" applyFont="1" applyFill="1"/>
    <xf numFmtId="0" fontId="10" fillId="2" borderId="15" xfId="0" applyFont="1" applyFill="1" applyBorder="1" applyAlignment="1">
      <alignment vertical="center" wrapText="1"/>
    </xf>
    <xf numFmtId="0" fontId="10" fillId="2" borderId="0" xfId="0" applyFont="1" applyFill="1" applyBorder="1" applyAlignment="1">
      <alignment vertical="center" wrapText="1"/>
    </xf>
    <xf numFmtId="0" fontId="5" fillId="2" borderId="0" xfId="0" applyFont="1" applyFill="1" applyAlignment="1">
      <alignment horizontal="center" vertical="center"/>
    </xf>
    <xf numFmtId="0" fontId="5" fillId="2" borderId="0" xfId="0" applyFont="1" applyFill="1" applyAlignment="1">
      <alignment vertical="center"/>
    </xf>
    <xf numFmtId="0" fontId="1" fillId="2" borderId="10" xfId="0" applyFont="1" applyFill="1" applyBorder="1" applyAlignment="1">
      <alignment vertical="center" wrapText="1"/>
    </xf>
    <xf numFmtId="0" fontId="2" fillId="2" borderId="0" xfId="0" applyFont="1" applyFill="1" applyBorder="1" applyAlignment="1"/>
    <xf numFmtId="0" fontId="10" fillId="2" borderId="5" xfId="0" applyFont="1" applyFill="1" applyBorder="1" applyAlignment="1">
      <alignment horizontal="center"/>
    </xf>
    <xf numFmtId="165" fontId="8" fillId="2" borderId="5" xfId="1" applyNumberFormat="1" applyFont="1" applyFill="1" applyBorder="1"/>
    <xf numFmtId="165" fontId="10" fillId="2" borderId="5" xfId="1" applyNumberFormat="1" applyFont="1" applyFill="1" applyBorder="1" applyAlignment="1">
      <alignment horizontal="center"/>
    </xf>
    <xf numFmtId="165" fontId="8" fillId="2" borderId="5" xfId="1" applyNumberFormat="1" applyFont="1" applyFill="1" applyBorder="1" applyAlignment="1">
      <alignment vertical="center"/>
    </xf>
    <xf numFmtId="165" fontId="8" fillId="2" borderId="3" xfId="1" applyNumberFormat="1" applyFont="1" applyFill="1" applyBorder="1" applyAlignment="1"/>
    <xf numFmtId="165" fontId="8" fillId="2" borderId="2" xfId="1" applyNumberFormat="1" applyFont="1" applyFill="1" applyBorder="1" applyAlignment="1"/>
    <xf numFmtId="164" fontId="8" fillId="2" borderId="5" xfId="2" applyNumberFormat="1" applyFont="1" applyFill="1" applyBorder="1" applyProtection="1">
      <protection locked="0"/>
    </xf>
    <xf numFmtId="44" fontId="8" fillId="2" borderId="5" xfId="2" applyFont="1" applyFill="1" applyBorder="1" applyProtection="1">
      <protection locked="0"/>
    </xf>
    <xf numFmtId="165" fontId="10" fillId="2" borderId="4" xfId="1" applyNumberFormat="1" applyFont="1" applyFill="1" applyBorder="1"/>
    <xf numFmtId="0" fontId="10" fillId="2" borderId="6" xfId="0" applyFont="1" applyFill="1" applyBorder="1" applyAlignment="1">
      <alignment horizontal="center"/>
    </xf>
    <xf numFmtId="44" fontId="8" fillId="2" borderId="8" xfId="2" applyFont="1" applyFill="1" applyBorder="1"/>
    <xf numFmtId="44" fontId="8" fillId="2" borderId="5" xfId="2" applyFont="1" applyFill="1" applyBorder="1"/>
    <xf numFmtId="44" fontId="8" fillId="2" borderId="5" xfId="2" applyFont="1" applyFill="1" applyBorder="1" applyAlignment="1" applyProtection="1">
      <protection locked="0"/>
    </xf>
    <xf numFmtId="44" fontId="8" fillId="2" borderId="5" xfId="2" applyFont="1" applyFill="1" applyBorder="1" applyAlignment="1"/>
    <xf numFmtId="164" fontId="10" fillId="2" borderId="4" xfId="2" applyNumberFormat="1" applyFont="1" applyFill="1" applyBorder="1"/>
    <xf numFmtId="0" fontId="7" fillId="2" borderId="0" xfId="0" applyFont="1" applyFill="1"/>
    <xf numFmtId="0" fontId="8" fillId="3" borderId="24" xfId="0" applyFont="1" applyFill="1" applyBorder="1"/>
    <xf numFmtId="0" fontId="8" fillId="3" borderId="25" xfId="0" applyFont="1" applyFill="1" applyBorder="1"/>
    <xf numFmtId="0" fontId="8" fillId="3" borderId="26" xfId="0" applyFont="1" applyFill="1" applyBorder="1"/>
    <xf numFmtId="0" fontId="26" fillId="2" borderId="25" xfId="0" applyFont="1" applyFill="1" applyBorder="1" applyAlignment="1">
      <alignment horizontal="center" vertical="center" wrapText="1"/>
    </xf>
    <xf numFmtId="0" fontId="8" fillId="2" borderId="25" xfId="0" applyFont="1" applyFill="1" applyBorder="1"/>
    <xf numFmtId="0" fontId="26" fillId="2" borderId="25" xfId="0" applyFont="1" applyFill="1" applyBorder="1" applyAlignment="1" applyProtection="1">
      <alignment horizontal="center" vertical="center" wrapText="1"/>
      <protection locked="0"/>
    </xf>
    <xf numFmtId="0" fontId="10" fillId="2" borderId="27" xfId="0" applyFont="1" applyFill="1" applyBorder="1"/>
    <xf numFmtId="0" fontId="10" fillId="2" borderId="28" xfId="0" applyFont="1" applyFill="1" applyBorder="1"/>
    <xf numFmtId="0" fontId="10" fillId="2" borderId="29" xfId="0" applyFont="1" applyFill="1" applyBorder="1"/>
    <xf numFmtId="0" fontId="4" fillId="2" borderId="29" xfId="0" applyFont="1" applyFill="1" applyBorder="1"/>
    <xf numFmtId="0" fontId="10" fillId="3" borderId="5" xfId="0" applyFont="1" applyFill="1" applyBorder="1" applyAlignment="1">
      <alignment horizontal="center"/>
    </xf>
    <xf numFmtId="165" fontId="8" fillId="3" borderId="5" xfId="1" applyNumberFormat="1" applyFont="1" applyFill="1" applyBorder="1"/>
    <xf numFmtId="165" fontId="8" fillId="3" borderId="5" xfId="1" applyNumberFormat="1" applyFont="1" applyFill="1" applyBorder="1" applyAlignment="1">
      <alignment vertical="center"/>
    </xf>
    <xf numFmtId="165" fontId="8" fillId="3" borderId="3" xfId="1" applyNumberFormat="1" applyFont="1" applyFill="1" applyBorder="1" applyAlignment="1"/>
    <xf numFmtId="164" fontId="8" fillId="3" borderId="5" xfId="2" applyNumberFormat="1" applyFont="1" applyFill="1" applyBorder="1" applyProtection="1">
      <protection locked="0"/>
    </xf>
    <xf numFmtId="44" fontId="8" fillId="3" borderId="5" xfId="2" applyFont="1" applyFill="1" applyBorder="1" applyProtection="1">
      <protection locked="0"/>
    </xf>
    <xf numFmtId="165" fontId="10" fillId="3" borderId="4" xfId="1" applyNumberFormat="1" applyFont="1" applyFill="1" applyBorder="1"/>
    <xf numFmtId="0" fontId="8" fillId="2" borderId="1" xfId="0" applyFont="1" applyFill="1" applyBorder="1" applyAlignment="1">
      <alignment horizontal="left"/>
    </xf>
    <xf numFmtId="0" fontId="1" fillId="2" borderId="20" xfId="0" applyFont="1" applyFill="1" applyBorder="1"/>
    <xf numFmtId="49" fontId="8" fillId="2" borderId="22" xfId="0" applyNumberFormat="1" applyFont="1" applyFill="1" applyBorder="1" applyAlignment="1">
      <alignment horizontal="center" vertical="center" wrapText="1"/>
    </xf>
    <xf numFmtId="0" fontId="8" fillId="2" borderId="22" xfId="0" applyNumberFormat="1" applyFont="1" applyFill="1" applyBorder="1" applyAlignment="1" applyProtection="1">
      <alignment horizontal="center" vertical="center" wrapText="1"/>
      <protection locked="0"/>
    </xf>
    <xf numFmtId="49" fontId="8" fillId="2" borderId="7" xfId="0" applyNumberFormat="1" applyFont="1" applyFill="1" applyBorder="1" applyAlignment="1">
      <alignment horizontal="center" vertical="center" wrapText="1"/>
    </xf>
    <xf numFmtId="49" fontId="8" fillId="2" borderId="23" xfId="0" applyNumberFormat="1" applyFont="1" applyFill="1" applyBorder="1" applyAlignment="1">
      <alignment horizontal="center" vertical="center" wrapText="1"/>
    </xf>
    <xf numFmtId="0" fontId="8" fillId="2" borderId="13" xfId="0" applyFont="1" applyFill="1" applyBorder="1" applyAlignment="1">
      <alignment horizontal="left"/>
    </xf>
    <xf numFmtId="0" fontId="8" fillId="2" borderId="7" xfId="0" applyNumberFormat="1" applyFont="1" applyFill="1" applyBorder="1" applyAlignment="1" applyProtection="1">
      <alignment horizontal="center" vertical="center" wrapText="1"/>
      <protection locked="0"/>
    </xf>
    <xf numFmtId="0" fontId="8" fillId="2" borderId="23" xfId="0" applyNumberFormat="1" applyFont="1" applyFill="1" applyBorder="1" applyAlignment="1" applyProtection="1">
      <alignment horizontal="center" vertical="center" wrapText="1"/>
      <protection locked="0"/>
    </xf>
    <xf numFmtId="0" fontId="10" fillId="2" borderId="38" xfId="0" applyFont="1" applyFill="1" applyBorder="1" applyAlignment="1"/>
    <xf numFmtId="14" fontId="8" fillId="2" borderId="39" xfId="0" applyNumberFormat="1" applyFont="1" applyFill="1" applyBorder="1" applyAlignment="1"/>
    <xf numFmtId="0" fontId="26" fillId="2" borderId="42" xfId="0" applyFont="1" applyFill="1" applyBorder="1" applyAlignment="1">
      <alignment vertical="center" wrapText="1"/>
    </xf>
    <xf numFmtId="14" fontId="8" fillId="2" borderId="43" xfId="0" applyNumberFormat="1" applyFont="1" applyFill="1" applyBorder="1" applyAlignment="1"/>
    <xf numFmtId="0" fontId="26" fillId="2" borderId="44" xfId="0" applyFont="1" applyFill="1" applyBorder="1" applyAlignment="1">
      <alignment vertical="center" wrapText="1"/>
    </xf>
    <xf numFmtId="0" fontId="8" fillId="2" borderId="45" xfId="0" applyFont="1" applyFill="1" applyBorder="1"/>
    <xf numFmtId="165" fontId="8" fillId="2" borderId="43" xfId="1" applyNumberFormat="1" applyFont="1" applyFill="1" applyBorder="1" applyAlignment="1">
      <alignment horizontal="left" vertical="center" wrapText="1"/>
    </xf>
    <xf numFmtId="0" fontId="16" fillId="2" borderId="42" xfId="0" applyFont="1" applyFill="1" applyBorder="1"/>
    <xf numFmtId="0" fontId="15" fillId="2" borderId="0" xfId="0" applyFont="1" applyFill="1" applyBorder="1"/>
    <xf numFmtId="0" fontId="15" fillId="2" borderId="43" xfId="0" applyFont="1" applyFill="1" applyBorder="1"/>
    <xf numFmtId="0" fontId="8" fillId="2" borderId="42" xfId="0" applyFont="1" applyFill="1" applyBorder="1"/>
    <xf numFmtId="0" fontId="8" fillId="2" borderId="43" xfId="0" applyFont="1" applyFill="1" applyBorder="1"/>
    <xf numFmtId="164" fontId="8" fillId="2" borderId="49" xfId="2" applyNumberFormat="1" applyFont="1" applyFill="1" applyBorder="1" applyAlignment="1" applyProtection="1">
      <alignment vertical="center"/>
      <protection hidden="1"/>
    </xf>
    <xf numFmtId="164" fontId="8" fillId="2" borderId="51" xfId="2" applyNumberFormat="1" applyFont="1" applyFill="1" applyBorder="1" applyAlignment="1" applyProtection="1">
      <alignment vertical="center"/>
      <protection hidden="1"/>
    </xf>
    <xf numFmtId="165" fontId="8" fillId="2" borderId="42" xfId="1" applyNumberFormat="1" applyFont="1" applyFill="1" applyBorder="1" applyAlignment="1">
      <alignment horizontal="left" vertical="center" wrapText="1"/>
    </xf>
    <xf numFmtId="0" fontId="2" fillId="2" borderId="42" xfId="0" applyFont="1" applyFill="1" applyBorder="1" applyAlignment="1">
      <alignment horizontal="left" vertical="center"/>
    </xf>
    <xf numFmtId="0" fontId="10" fillId="2" borderId="42" xfId="0" applyFont="1" applyFill="1" applyBorder="1" applyAlignment="1"/>
    <xf numFmtId="0" fontId="10" fillId="2" borderId="0" xfId="0" applyFont="1" applyFill="1" applyBorder="1" applyAlignment="1"/>
    <xf numFmtId="0" fontId="10" fillId="2" borderId="43" xfId="0" applyFont="1" applyFill="1" applyBorder="1" applyAlignment="1"/>
    <xf numFmtId="0" fontId="10" fillId="2" borderId="52" xfId="0" applyFont="1" applyFill="1" applyBorder="1"/>
    <xf numFmtId="0" fontId="10" fillId="2" borderId="53" xfId="0" applyFont="1" applyFill="1" applyBorder="1"/>
    <xf numFmtId="165" fontId="8" fillId="2" borderId="42" xfId="1" applyNumberFormat="1" applyFont="1" applyFill="1" applyBorder="1" applyAlignment="1">
      <alignment horizontal="center" vertical="center"/>
    </xf>
    <xf numFmtId="165" fontId="8" fillId="2" borderId="43" xfId="1" applyNumberFormat="1" applyFont="1" applyFill="1" applyBorder="1" applyAlignment="1">
      <alignment horizontal="center" vertical="center"/>
    </xf>
    <xf numFmtId="0" fontId="8" fillId="2" borderId="43" xfId="0" applyFont="1" applyFill="1" applyBorder="1" applyAlignment="1">
      <alignment wrapText="1"/>
    </xf>
    <xf numFmtId="0" fontId="15" fillId="2" borderId="42" xfId="0" applyFont="1" applyFill="1" applyBorder="1"/>
    <xf numFmtId="0" fontId="19" fillId="2" borderId="42" xfId="0" applyFont="1" applyFill="1" applyBorder="1"/>
    <xf numFmtId="0" fontId="10" fillId="2" borderId="42" xfId="0" applyFont="1" applyFill="1" applyBorder="1" applyAlignment="1">
      <alignment vertical="center"/>
    </xf>
    <xf numFmtId="0" fontId="1" fillId="2" borderId="43" xfId="0" applyFont="1" applyFill="1" applyBorder="1"/>
    <xf numFmtId="0" fontId="8" fillId="2" borderId="42" xfId="0" applyFont="1" applyFill="1" applyBorder="1" applyAlignment="1">
      <alignment horizontal="left" vertical="top" wrapText="1"/>
    </xf>
    <xf numFmtId="0" fontId="8" fillId="2" borderId="43" xfId="0" applyFont="1" applyFill="1" applyBorder="1" applyAlignment="1">
      <alignment horizontal="left" vertical="top" wrapText="1"/>
    </xf>
    <xf numFmtId="0" fontId="1" fillId="2" borderId="42" xfId="0" applyFont="1" applyFill="1" applyBorder="1"/>
    <xf numFmtId="0" fontId="2" fillId="2" borderId="42" xfId="0" applyFont="1" applyFill="1" applyBorder="1"/>
    <xf numFmtId="0" fontId="8" fillId="2" borderId="42" xfId="0" applyFont="1" applyFill="1" applyBorder="1" applyAlignment="1">
      <alignment horizontal="left" wrapText="1"/>
    </xf>
    <xf numFmtId="0" fontId="8" fillId="2" borderId="43" xfId="0" applyFont="1" applyFill="1" applyBorder="1" applyAlignment="1">
      <alignment horizontal="left" wrapText="1"/>
    </xf>
    <xf numFmtId="0" fontId="2" fillId="2" borderId="42" xfId="0" applyFont="1" applyFill="1" applyBorder="1" applyAlignment="1"/>
    <xf numFmtId="0" fontId="2" fillId="2" borderId="43" xfId="0" applyFont="1" applyFill="1" applyBorder="1" applyAlignment="1"/>
    <xf numFmtId="0" fontId="10" fillId="2" borderId="49" xfId="0" applyFont="1" applyFill="1" applyBorder="1" applyAlignment="1">
      <alignment horizontal="center"/>
    </xf>
    <xf numFmtId="165" fontId="10" fillId="2" borderId="49" xfId="1" applyNumberFormat="1" applyFont="1" applyFill="1" applyBorder="1" applyAlignment="1">
      <alignment horizontal="center"/>
    </xf>
    <xf numFmtId="165" fontId="8" fillId="2" borderId="55" xfId="1" applyNumberFormat="1" applyFont="1" applyFill="1" applyBorder="1" applyAlignment="1"/>
    <xf numFmtId="165" fontId="10" fillId="2" borderId="57" xfId="1" applyNumberFormat="1" applyFont="1" applyFill="1" applyBorder="1"/>
    <xf numFmtId="0" fontId="12" fillId="2" borderId="42" xfId="0" applyFont="1" applyFill="1" applyBorder="1" applyAlignment="1">
      <alignment vertical="top"/>
    </xf>
    <xf numFmtId="10" fontId="10" fillId="2" borderId="58" xfId="3" applyNumberFormat="1" applyFont="1" applyFill="1" applyBorder="1" applyAlignment="1">
      <alignment horizontal="center"/>
    </xf>
    <xf numFmtId="44" fontId="10" fillId="2" borderId="49" xfId="2" applyFont="1" applyFill="1" applyBorder="1" applyAlignment="1">
      <alignment horizontal="center"/>
    </xf>
    <xf numFmtId="44" fontId="8" fillId="2" borderId="49" xfId="2" applyFont="1" applyFill="1" applyBorder="1" applyAlignment="1"/>
    <xf numFmtId="44" fontId="8" fillId="2" borderId="49" xfId="2" applyFont="1" applyFill="1" applyBorder="1" applyProtection="1">
      <protection locked="0"/>
    </xf>
    <xf numFmtId="165" fontId="8" fillId="2" borderId="49" xfId="1" applyNumberFormat="1" applyFont="1" applyFill="1" applyBorder="1"/>
    <xf numFmtId="164" fontId="10" fillId="2" borderId="57" xfId="2" applyNumberFormat="1" applyFont="1" applyFill="1" applyBorder="1"/>
    <xf numFmtId="0" fontId="10" fillId="2" borderId="51" xfId="0" applyFont="1" applyFill="1" applyBorder="1" applyAlignment="1">
      <alignment horizontal="center"/>
    </xf>
    <xf numFmtId="164" fontId="10" fillId="2" borderId="49" xfId="2" applyNumberFormat="1" applyFont="1" applyFill="1" applyBorder="1" applyAlignment="1">
      <alignment horizontal="center"/>
    </xf>
    <xf numFmtId="0" fontId="11" fillId="2" borderId="42" xfId="0" applyFont="1" applyFill="1" applyBorder="1" applyAlignment="1">
      <alignment vertical="center"/>
    </xf>
    <xf numFmtId="0" fontId="10" fillId="2" borderId="0" xfId="0" applyFont="1" applyFill="1" applyBorder="1"/>
    <xf numFmtId="0" fontId="10" fillId="2" borderId="43" xfId="0" applyFont="1" applyFill="1" applyBorder="1"/>
    <xf numFmtId="164" fontId="8" fillId="2" borderId="49" xfId="2" applyNumberFormat="1" applyFont="1" applyFill="1" applyBorder="1" applyProtection="1">
      <protection locked="0"/>
    </xf>
    <xf numFmtId="164" fontId="10" fillId="2" borderId="21" xfId="2" applyNumberFormat="1" applyFont="1" applyFill="1" applyBorder="1" applyAlignment="1" applyProtection="1">
      <alignment horizontal="center" vertical="center" wrapText="1"/>
      <protection locked="0"/>
    </xf>
    <xf numFmtId="164" fontId="25" fillId="0" borderId="0" xfId="2" applyNumberFormat="1" applyFont="1" applyBorder="1" applyAlignment="1">
      <alignment horizontal="center" vertical="center" wrapText="1"/>
    </xf>
    <xf numFmtId="0" fontId="10" fillId="2" borderId="48" xfId="0" applyFont="1" applyFill="1" applyBorder="1" applyAlignment="1">
      <alignment horizontal="left" wrapText="1"/>
    </xf>
    <xf numFmtId="0" fontId="10" fillId="2" borderId="5" xfId="0" applyFont="1" applyFill="1" applyBorder="1" applyAlignment="1">
      <alignment horizontal="left" wrapText="1"/>
    </xf>
    <xf numFmtId="165" fontId="8" fillId="2" borderId="54" xfId="1" applyNumberFormat="1" applyFont="1" applyFill="1" applyBorder="1" applyAlignment="1">
      <alignment horizontal="left"/>
    </xf>
    <xf numFmtId="165" fontId="8" fillId="2" borderId="1" xfId="1" applyNumberFormat="1" applyFont="1" applyFill="1" applyBorder="1" applyAlignment="1">
      <alignment horizontal="left"/>
    </xf>
    <xf numFmtId="0" fontId="8" fillId="2" borderId="48" xfId="0" applyFont="1" applyFill="1" applyBorder="1" applyAlignment="1">
      <alignment horizontal="left" wrapText="1"/>
    </xf>
    <xf numFmtId="0" fontId="8" fillId="2" borderId="5" xfId="0" applyFont="1" applyFill="1" applyBorder="1" applyAlignment="1">
      <alignment horizontal="left" wrapText="1"/>
    </xf>
    <xf numFmtId="0" fontId="10" fillId="2" borderId="5" xfId="0" applyFont="1" applyFill="1" applyBorder="1" applyAlignment="1">
      <alignment horizontal="left" vertical="center"/>
    </xf>
    <xf numFmtId="0" fontId="8" fillId="2" borderId="54" xfId="1" applyNumberFormat="1" applyFont="1" applyFill="1" applyBorder="1" applyAlignment="1" applyProtection="1">
      <alignment horizontal="left" vertical="center" wrapText="1"/>
      <protection locked="0"/>
    </xf>
    <xf numFmtId="0" fontId="8" fillId="2" borderId="2" xfId="1" applyNumberFormat="1" applyFont="1" applyFill="1" applyBorder="1" applyAlignment="1" applyProtection="1">
      <alignment horizontal="left" vertical="center" wrapText="1"/>
      <protection locked="0"/>
    </xf>
    <xf numFmtId="0" fontId="8" fillId="2" borderId="55" xfId="1" applyNumberFormat="1" applyFont="1" applyFill="1" applyBorder="1" applyAlignment="1" applyProtection="1">
      <alignment horizontal="left" vertical="center" wrapText="1"/>
      <protection locked="0"/>
    </xf>
    <xf numFmtId="0" fontId="10" fillId="2" borderId="42" xfId="0" applyFont="1" applyFill="1" applyBorder="1" applyAlignment="1">
      <alignment horizontal="left" vertical="center" wrapText="1"/>
    </xf>
    <xf numFmtId="0" fontId="10" fillId="2" borderId="0" xfId="0" applyFont="1" applyFill="1" applyBorder="1" applyAlignment="1">
      <alignment horizontal="left" vertical="center" wrapText="1"/>
    </xf>
    <xf numFmtId="0" fontId="10" fillId="2" borderId="43" xfId="0" applyFont="1" applyFill="1" applyBorder="1" applyAlignment="1">
      <alignment horizontal="left" vertical="center" wrapText="1"/>
    </xf>
    <xf numFmtId="14" fontId="8" fillId="2" borderId="5" xfId="0" applyNumberFormat="1" applyFont="1" applyFill="1" applyBorder="1" applyAlignment="1">
      <alignment horizontal="left" vertical="top" wrapText="1"/>
    </xf>
    <xf numFmtId="0" fontId="8" fillId="2" borderId="5" xfId="0" applyFont="1" applyFill="1" applyBorder="1" applyAlignment="1">
      <alignment horizontal="left" vertical="top" wrapText="1"/>
    </xf>
    <xf numFmtId="0" fontId="8" fillId="2" borderId="49" xfId="0" applyFont="1" applyFill="1" applyBorder="1" applyAlignment="1">
      <alignment horizontal="left" vertical="top" wrapText="1"/>
    </xf>
    <xf numFmtId="0" fontId="8" fillId="2" borderId="59" xfId="1" applyNumberFormat="1" applyFont="1" applyFill="1" applyBorder="1" applyAlignment="1" applyProtection="1">
      <alignment horizontal="left" vertical="center" wrapText="1"/>
      <protection locked="0"/>
    </xf>
    <xf numFmtId="0" fontId="8" fillId="2" borderId="60" xfId="1" applyNumberFormat="1" applyFont="1" applyFill="1" applyBorder="1" applyAlignment="1" applyProtection="1">
      <alignment horizontal="left" vertical="center" wrapText="1"/>
      <protection locked="0"/>
    </xf>
    <xf numFmtId="0" fontId="8" fillId="2" borderId="61" xfId="1" applyNumberFormat="1" applyFont="1" applyFill="1" applyBorder="1" applyAlignment="1" applyProtection="1">
      <alignment horizontal="left" vertical="center" wrapText="1"/>
      <protection locked="0"/>
    </xf>
    <xf numFmtId="0" fontId="10" fillId="2" borderId="42" xfId="0" applyFont="1" applyFill="1" applyBorder="1" applyAlignment="1">
      <alignment horizontal="left" vertical="top" wrapText="1"/>
    </xf>
    <xf numFmtId="0" fontId="10" fillId="2" borderId="0" xfId="0" applyFont="1" applyFill="1" applyBorder="1" applyAlignment="1">
      <alignment horizontal="left" vertical="top" wrapText="1"/>
    </xf>
    <xf numFmtId="0" fontId="10" fillId="2" borderId="43" xfId="0" applyFont="1" applyFill="1" applyBorder="1" applyAlignment="1">
      <alignment horizontal="left" vertical="top" wrapText="1"/>
    </xf>
    <xf numFmtId="165" fontId="10" fillId="2" borderId="56" xfId="1" applyNumberFormat="1" applyFont="1" applyFill="1" applyBorder="1" applyAlignment="1">
      <alignment horizontal="left"/>
    </xf>
    <xf numFmtId="165" fontId="10" fillId="2" borderId="4" xfId="1" applyNumberFormat="1" applyFont="1" applyFill="1" applyBorder="1" applyAlignment="1">
      <alignment horizontal="left"/>
    </xf>
    <xf numFmtId="49" fontId="8" fillId="2" borderId="48" xfId="0" applyNumberFormat="1" applyFont="1" applyFill="1" applyBorder="1" applyAlignment="1">
      <alignment horizontal="center" vertical="center" wrapText="1"/>
    </xf>
    <xf numFmtId="49" fontId="8" fillId="2" borderId="5" xfId="0" applyNumberFormat="1"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22" fillId="3" borderId="7" xfId="0" applyFont="1" applyFill="1" applyBorder="1" applyAlignment="1">
      <alignment horizontal="center"/>
    </xf>
    <xf numFmtId="0" fontId="22" fillId="3" borderId="0" xfId="0" applyFont="1" applyFill="1" applyBorder="1" applyAlignment="1">
      <alignment horizontal="center"/>
    </xf>
    <xf numFmtId="0" fontId="22" fillId="3" borderId="23" xfId="0" applyFont="1" applyFill="1" applyBorder="1" applyAlignment="1">
      <alignment horizontal="center"/>
    </xf>
    <xf numFmtId="0" fontId="22" fillId="2" borderId="19" xfId="0" applyFont="1" applyFill="1" applyBorder="1" applyAlignment="1" applyProtection="1">
      <alignment horizontal="center" vertical="center"/>
      <protection locked="0"/>
    </xf>
    <xf numFmtId="0" fontId="22" fillId="2" borderId="41" xfId="0" applyFont="1" applyFill="1" applyBorder="1" applyAlignment="1" applyProtection="1">
      <alignment horizontal="center" vertical="center"/>
      <protection locked="0"/>
    </xf>
    <xf numFmtId="0" fontId="0" fillId="2" borderId="0" xfId="0" applyFill="1" applyBorder="1" applyAlignment="1"/>
    <xf numFmtId="0" fontId="0" fillId="2" borderId="43" xfId="0" applyFill="1" applyBorder="1" applyAlignment="1"/>
    <xf numFmtId="0" fontId="13" fillId="2" borderId="42" xfId="0" applyFont="1" applyFill="1" applyBorder="1" applyAlignment="1">
      <alignment horizontal="left" vertical="top" wrapText="1"/>
    </xf>
    <xf numFmtId="0" fontId="13" fillId="2" borderId="0" xfId="0" applyFont="1" applyFill="1" applyBorder="1" applyAlignment="1">
      <alignment horizontal="left" vertical="top" wrapText="1"/>
    </xf>
    <xf numFmtId="0" fontId="23" fillId="3" borderId="35" xfId="0" applyFont="1" applyFill="1" applyBorder="1" applyAlignment="1">
      <alignment horizontal="center"/>
    </xf>
    <xf numFmtId="0" fontId="23" fillId="3" borderId="36" xfId="0" applyFont="1" applyFill="1" applyBorder="1" applyAlignment="1">
      <alignment horizontal="center"/>
    </xf>
    <xf numFmtId="0" fontId="23" fillId="3" borderId="37" xfId="0" applyFont="1" applyFill="1" applyBorder="1" applyAlignment="1">
      <alignment horizontal="center"/>
    </xf>
    <xf numFmtId="0" fontId="8" fillId="3" borderId="7" xfId="0" applyFont="1" applyFill="1" applyBorder="1" applyAlignment="1">
      <alignment horizontal="center"/>
    </xf>
    <xf numFmtId="0" fontId="10" fillId="2" borderId="48" xfId="0" applyFont="1" applyFill="1" applyBorder="1" applyAlignment="1">
      <alignment horizontal="center"/>
    </xf>
    <xf numFmtId="0" fontId="10" fillId="2" borderId="5" xfId="0" applyFont="1" applyFill="1" applyBorder="1" applyAlignment="1">
      <alignment horizontal="center"/>
    </xf>
    <xf numFmtId="0" fontId="10" fillId="2" borderId="49" xfId="0" applyFont="1" applyFill="1" applyBorder="1" applyAlignment="1">
      <alignment horizontal="center"/>
    </xf>
    <xf numFmtId="49" fontId="8" fillId="2" borderId="5" xfId="0" applyNumberFormat="1" applyFont="1" applyFill="1" applyBorder="1" applyAlignment="1">
      <alignment horizontal="left"/>
    </xf>
    <xf numFmtId="0" fontId="10" fillId="2" borderId="48" xfId="0" applyFont="1" applyFill="1" applyBorder="1" applyAlignment="1">
      <alignment horizontal="left"/>
    </xf>
    <xf numFmtId="0" fontId="10" fillId="2" borderId="5" xfId="0" applyFont="1" applyFill="1" applyBorder="1" applyAlignment="1">
      <alignment horizontal="left"/>
    </xf>
    <xf numFmtId="0" fontId="3" fillId="2" borderId="54" xfId="0" applyFont="1" applyFill="1" applyBorder="1" applyAlignment="1">
      <alignment horizontal="left" vertical="center" wrapText="1" indent="3"/>
    </xf>
    <xf numFmtId="0" fontId="3" fillId="2" borderId="1" xfId="0" applyFont="1" applyFill="1" applyBorder="1" applyAlignment="1">
      <alignment horizontal="left" vertical="center" wrapText="1" indent="3"/>
    </xf>
    <xf numFmtId="165" fontId="8" fillId="2" borderId="48" xfId="1" applyNumberFormat="1" applyFont="1" applyFill="1" applyBorder="1" applyAlignment="1">
      <alignment horizontal="left" wrapText="1"/>
    </xf>
    <xf numFmtId="165" fontId="8" fillId="2" borderId="5" xfId="1" applyNumberFormat="1" applyFont="1" applyFill="1" applyBorder="1" applyAlignment="1">
      <alignment horizontal="left" wrapText="1"/>
    </xf>
    <xf numFmtId="165" fontId="8" fillId="2" borderId="48" xfId="1" applyNumberFormat="1" applyFont="1" applyFill="1" applyBorder="1" applyAlignment="1">
      <alignment horizontal="left"/>
    </xf>
    <xf numFmtId="165" fontId="8" fillId="2" borderId="5" xfId="1" applyNumberFormat="1" applyFont="1" applyFill="1" applyBorder="1" applyAlignment="1">
      <alignment horizontal="left"/>
    </xf>
    <xf numFmtId="167" fontId="18" fillId="2" borderId="50" xfId="0" applyNumberFormat="1" applyFont="1" applyFill="1" applyBorder="1" applyAlignment="1" applyProtection="1">
      <alignment horizontal="center" vertical="center"/>
      <protection locked="0"/>
    </xf>
    <xf numFmtId="167" fontId="18" fillId="2" borderId="13" xfId="0" applyNumberFormat="1" applyFont="1" applyFill="1" applyBorder="1" applyAlignment="1" applyProtection="1">
      <alignment horizontal="center" vertical="center"/>
      <protection locked="0"/>
    </xf>
    <xf numFmtId="167" fontId="18" fillId="2" borderId="42" xfId="0" applyNumberFormat="1" applyFont="1" applyFill="1" applyBorder="1" applyAlignment="1" applyProtection="1">
      <alignment horizontal="center" vertical="center"/>
      <protection locked="0"/>
    </xf>
    <xf numFmtId="167" fontId="18" fillId="2" borderId="16" xfId="0" applyNumberFormat="1" applyFont="1" applyFill="1" applyBorder="1" applyAlignment="1" applyProtection="1">
      <alignment horizontal="center" vertical="center"/>
      <protection locked="0"/>
    </xf>
    <xf numFmtId="167" fontId="18" fillId="2" borderId="14" xfId="0" applyNumberFormat="1" applyFont="1" applyFill="1" applyBorder="1" applyAlignment="1" applyProtection="1">
      <alignment horizontal="center" vertical="center"/>
      <protection locked="0"/>
    </xf>
    <xf numFmtId="167" fontId="18" fillId="2" borderId="18" xfId="0" applyNumberFormat="1" applyFont="1" applyFill="1" applyBorder="1" applyAlignment="1" applyProtection="1">
      <alignment horizontal="center" vertical="center"/>
      <protection locked="0"/>
    </xf>
    <xf numFmtId="167" fontId="18" fillId="2" borderId="17" xfId="0" applyNumberFormat="1" applyFont="1" applyFill="1" applyBorder="1" applyAlignment="1" applyProtection="1">
      <alignment horizontal="center" vertical="center"/>
      <protection locked="0"/>
    </xf>
    <xf numFmtId="167" fontId="18" fillId="2" borderId="0" xfId="0" applyNumberFormat="1" applyFont="1" applyFill="1" applyBorder="1" applyAlignment="1" applyProtection="1">
      <alignment horizontal="center" vertical="center"/>
      <protection locked="0"/>
    </xf>
    <xf numFmtId="0" fontId="18" fillId="2" borderId="65" xfId="0" applyFont="1" applyFill="1" applyBorder="1" applyAlignment="1">
      <alignment horizontal="left" vertical="center" wrapText="1"/>
    </xf>
    <xf numFmtId="0" fontId="18" fillId="2" borderId="67" xfId="0" applyFont="1" applyFill="1" applyBorder="1" applyAlignment="1">
      <alignment horizontal="left" vertical="center" wrapText="1"/>
    </xf>
    <xf numFmtId="0" fontId="18" fillId="2" borderId="69" xfId="0" applyFont="1" applyFill="1" applyBorder="1" applyAlignment="1">
      <alignment horizontal="left" vertical="center" wrapText="1"/>
    </xf>
    <xf numFmtId="165" fontId="8" fillId="2" borderId="54" xfId="1" applyNumberFormat="1" applyFont="1" applyFill="1" applyBorder="1" applyAlignment="1">
      <alignment horizontal="left" vertical="center" wrapText="1"/>
    </xf>
    <xf numFmtId="165" fontId="8" fillId="2" borderId="2" xfId="1" applyNumberFormat="1" applyFont="1" applyFill="1" applyBorder="1" applyAlignment="1">
      <alignment horizontal="left" vertical="center" wrapText="1"/>
    </xf>
    <xf numFmtId="165" fontId="8" fillId="2" borderId="55" xfId="1" applyNumberFormat="1" applyFont="1" applyFill="1" applyBorder="1" applyAlignment="1">
      <alignment horizontal="left" vertical="center" wrapText="1"/>
    </xf>
    <xf numFmtId="0" fontId="10" fillId="2" borderId="42" xfId="0" applyFont="1" applyFill="1" applyBorder="1" applyAlignment="1">
      <alignment horizontal="left" wrapText="1"/>
    </xf>
    <xf numFmtId="0" fontId="10" fillId="2" borderId="0" xfId="0" applyFont="1" applyFill="1" applyBorder="1" applyAlignment="1">
      <alignment horizontal="left" wrapText="1"/>
    </xf>
    <xf numFmtId="0" fontId="10" fillId="2" borderId="43" xfId="0" applyFont="1" applyFill="1" applyBorder="1" applyAlignment="1">
      <alignment horizontal="left" wrapText="1"/>
    </xf>
    <xf numFmtId="0" fontId="8" fillId="2" borderId="62" xfId="1" applyNumberFormat="1" applyFont="1" applyFill="1" applyBorder="1" applyAlignment="1" applyProtection="1">
      <alignment horizontal="left" vertical="center" wrapText="1"/>
      <protection locked="0"/>
    </xf>
    <xf numFmtId="0" fontId="8" fillId="2" borderId="30" xfId="1" applyNumberFormat="1" applyFont="1" applyFill="1" applyBorder="1" applyAlignment="1" applyProtection="1">
      <alignment horizontal="left" vertical="center" wrapText="1"/>
      <protection locked="0"/>
    </xf>
    <xf numFmtId="0" fontId="8" fillId="2" borderId="63" xfId="1" applyNumberFormat="1" applyFont="1" applyFill="1" applyBorder="1" applyAlignment="1" applyProtection="1">
      <alignment horizontal="left" vertical="center" wrapText="1"/>
      <protection locked="0"/>
    </xf>
    <xf numFmtId="0" fontId="10" fillId="2" borderId="54"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protection locked="0"/>
    </xf>
    <xf numFmtId="0" fontId="18" fillId="2" borderId="2" xfId="0" applyFont="1" applyFill="1" applyBorder="1" applyAlignment="1" applyProtection="1">
      <alignment horizontal="left" vertical="center" wrapText="1"/>
      <protection locked="0"/>
    </xf>
    <xf numFmtId="0" fontId="18" fillId="2" borderId="55" xfId="0" applyFont="1" applyFill="1" applyBorder="1" applyAlignment="1" applyProtection="1">
      <alignment horizontal="left" vertical="center" wrapText="1"/>
      <protection locked="0"/>
    </xf>
    <xf numFmtId="0" fontId="12" fillId="2" borderId="42"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43" xfId="0" applyFont="1" applyFill="1" applyBorder="1" applyAlignment="1">
      <alignment horizontal="left" vertical="top" wrapText="1"/>
    </xf>
    <xf numFmtId="165" fontId="8" fillId="2" borderId="62" xfId="1" applyNumberFormat="1" applyFont="1" applyFill="1" applyBorder="1" applyAlignment="1">
      <alignment horizontal="left" vertical="center" wrapText="1"/>
    </xf>
    <xf numFmtId="165" fontId="8" fillId="2" borderId="30" xfId="1" applyNumberFormat="1" applyFont="1" applyFill="1" applyBorder="1" applyAlignment="1">
      <alignment horizontal="left" vertical="center" wrapText="1"/>
    </xf>
    <xf numFmtId="49" fontId="20" fillId="2" borderId="5" xfId="4" applyNumberFormat="1" applyFill="1" applyBorder="1" applyAlignment="1">
      <alignment horizontal="left"/>
    </xf>
    <xf numFmtId="165" fontId="8" fillId="2" borderId="63" xfId="1" applyNumberFormat="1" applyFont="1" applyFill="1" applyBorder="1" applyAlignment="1">
      <alignment horizontal="left" vertical="center" wrapText="1"/>
    </xf>
    <xf numFmtId="0" fontId="10" fillId="3" borderId="6" xfId="0" applyFont="1" applyFill="1" applyBorder="1" applyAlignment="1">
      <alignment horizontal="center"/>
    </xf>
    <xf numFmtId="0" fontId="10" fillId="3" borderId="68" xfId="0" applyFont="1" applyFill="1" applyBorder="1" applyAlignment="1">
      <alignment horizontal="left" vertical="center"/>
    </xf>
    <xf numFmtId="0" fontId="10" fillId="3" borderId="66" xfId="0" applyFont="1" applyFill="1" applyBorder="1" applyAlignment="1">
      <alignment horizontal="left" vertical="center"/>
    </xf>
    <xf numFmtId="0" fontId="13" fillId="2" borderId="43" xfId="0" applyFont="1" applyFill="1" applyBorder="1" applyAlignment="1">
      <alignment horizontal="left" vertical="top" wrapText="1"/>
    </xf>
    <xf numFmtId="164" fontId="8" fillId="2" borderId="3" xfId="2" applyNumberFormat="1" applyFont="1" applyFill="1" applyBorder="1" applyAlignment="1" applyProtection="1">
      <alignment horizontal="center"/>
      <protection locked="0"/>
    </xf>
    <xf numFmtId="164" fontId="8" fillId="2" borderId="1" xfId="2" applyNumberFormat="1" applyFont="1" applyFill="1" applyBorder="1" applyAlignment="1" applyProtection="1">
      <alignment horizontal="center"/>
      <protection locked="0"/>
    </xf>
    <xf numFmtId="0" fontId="10" fillId="2" borderId="56" xfId="0" applyFont="1" applyFill="1" applyBorder="1" applyAlignment="1">
      <alignment horizontal="left"/>
    </xf>
    <xf numFmtId="0" fontId="10" fillId="2" borderId="4" xfId="0" applyFont="1" applyFill="1" applyBorder="1" applyAlignment="1">
      <alignment horizontal="left"/>
    </xf>
    <xf numFmtId="0" fontId="10" fillId="2" borderId="46"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47" xfId="0" applyFont="1" applyFill="1" applyBorder="1" applyAlignment="1">
      <alignment horizontal="center" vertical="center" wrapText="1"/>
    </xf>
    <xf numFmtId="0" fontId="8" fillId="2" borderId="48" xfId="0" applyFont="1" applyFill="1" applyBorder="1" applyAlignment="1">
      <alignment horizontal="left"/>
    </xf>
    <xf numFmtId="0" fontId="8" fillId="2" borderId="5" xfId="0" applyFont="1" applyFill="1" applyBorder="1" applyAlignment="1">
      <alignment horizontal="left"/>
    </xf>
    <xf numFmtId="164" fontId="10" fillId="2" borderId="21" xfId="2" applyNumberFormat="1" applyFont="1" applyFill="1" applyBorder="1" applyAlignment="1">
      <alignment horizontal="center" vertical="center" wrapText="1"/>
    </xf>
    <xf numFmtId="14" fontId="8" fillId="2" borderId="5" xfId="0" applyNumberFormat="1" applyFont="1" applyFill="1" applyBorder="1" applyAlignment="1" applyProtection="1">
      <alignment horizontal="left" vertical="top" wrapText="1"/>
      <protection locked="0"/>
    </xf>
    <xf numFmtId="0" fontId="8" fillId="2" borderId="5" xfId="0" applyFont="1" applyFill="1" applyBorder="1" applyAlignment="1" applyProtection="1">
      <alignment horizontal="left" vertical="top" wrapText="1"/>
      <protection locked="0"/>
    </xf>
    <xf numFmtId="0" fontId="8" fillId="2" borderId="49" xfId="0" applyFont="1" applyFill="1" applyBorder="1" applyAlignment="1" applyProtection="1">
      <alignment horizontal="left" vertical="top" wrapText="1"/>
      <protection locked="0"/>
    </xf>
    <xf numFmtId="0" fontId="8" fillId="2" borderId="50" xfId="0" applyNumberFormat="1" applyFont="1" applyFill="1" applyBorder="1" applyAlignment="1" applyProtection="1">
      <alignment horizontal="center" vertical="center" wrapText="1"/>
      <protection locked="0"/>
    </xf>
    <xf numFmtId="0" fontId="8" fillId="2" borderId="13" xfId="0" applyNumberFormat="1" applyFont="1" applyFill="1" applyBorder="1" applyAlignment="1" applyProtection="1">
      <alignment horizontal="center" vertical="center" wrapText="1"/>
      <protection locked="0"/>
    </xf>
    <xf numFmtId="0" fontId="8" fillId="2" borderId="64" xfId="0" applyNumberFormat="1" applyFont="1" applyFill="1" applyBorder="1" applyAlignment="1" applyProtection="1">
      <alignment horizontal="center" vertical="center" wrapText="1"/>
      <protection locked="0"/>
    </xf>
    <xf numFmtId="0" fontId="8" fillId="2" borderId="11" xfId="0" applyNumberFormat="1" applyFont="1" applyFill="1" applyBorder="1" applyAlignment="1" applyProtection="1">
      <alignment horizontal="center" vertical="center" wrapText="1"/>
      <protection locked="0"/>
    </xf>
    <xf numFmtId="0" fontId="8" fillId="2" borderId="14" xfId="0" applyNumberFormat="1" applyFont="1" applyFill="1" applyBorder="1" applyAlignment="1" applyProtection="1">
      <alignment horizontal="center" vertical="center" wrapText="1"/>
      <protection locked="0"/>
    </xf>
    <xf numFmtId="0" fontId="8" fillId="2" borderId="12" xfId="0" applyNumberFormat="1" applyFont="1" applyFill="1" applyBorder="1" applyAlignment="1" applyProtection="1">
      <alignment horizontal="center" vertical="center" wrapText="1"/>
      <protection locked="0"/>
    </xf>
    <xf numFmtId="0" fontId="8" fillId="2" borderId="3" xfId="0" applyNumberFormat="1" applyFont="1" applyFill="1" applyBorder="1" applyAlignment="1" applyProtection="1">
      <alignment horizontal="left"/>
      <protection locked="0"/>
    </xf>
    <xf numFmtId="0" fontId="8" fillId="2" borderId="2" xfId="0" applyNumberFormat="1" applyFont="1" applyFill="1" applyBorder="1" applyAlignment="1" applyProtection="1">
      <alignment horizontal="left"/>
      <protection locked="0"/>
    </xf>
    <xf numFmtId="0" fontId="8" fillId="2" borderId="1" xfId="0" applyNumberFormat="1" applyFont="1" applyFill="1" applyBorder="1" applyAlignment="1" applyProtection="1">
      <alignment horizontal="left"/>
      <protection locked="0"/>
    </xf>
    <xf numFmtId="0" fontId="8" fillId="2" borderId="44" xfId="1" applyNumberFormat="1" applyFont="1" applyFill="1" applyBorder="1" applyAlignment="1" applyProtection="1">
      <alignment horizontal="left" vertical="center" wrapText="1"/>
      <protection locked="0"/>
    </xf>
    <xf numFmtId="0" fontId="8" fillId="2" borderId="31" xfId="1" applyNumberFormat="1" applyFont="1" applyFill="1" applyBorder="1" applyAlignment="1" applyProtection="1">
      <alignment horizontal="left" vertical="center" wrapText="1"/>
      <protection locked="0"/>
    </xf>
    <xf numFmtId="0" fontId="8" fillId="2" borderId="32" xfId="1" applyNumberFormat="1" applyFont="1" applyFill="1" applyBorder="1" applyAlignment="1" applyProtection="1">
      <alignment horizontal="left" vertical="center" wrapText="1"/>
      <protection locked="0"/>
    </xf>
    <xf numFmtId="0" fontId="8" fillId="2" borderId="25" xfId="1" applyNumberFormat="1" applyFont="1" applyFill="1" applyBorder="1" applyAlignment="1" applyProtection="1">
      <alignment horizontal="left" vertical="center" wrapText="1"/>
      <protection locked="0"/>
    </xf>
    <xf numFmtId="0" fontId="8" fillId="2" borderId="45" xfId="1" applyNumberFormat="1" applyFont="1" applyFill="1" applyBorder="1" applyAlignment="1" applyProtection="1">
      <alignment horizontal="left" vertical="center" wrapText="1"/>
      <protection locked="0"/>
    </xf>
    <xf numFmtId="165" fontId="8" fillId="2" borderId="44" xfId="1" applyNumberFormat="1" applyFont="1" applyFill="1" applyBorder="1" applyAlignment="1">
      <alignment horizontal="left" vertical="center" wrapText="1"/>
    </xf>
    <xf numFmtId="165" fontId="8" fillId="2" borderId="25" xfId="1" applyNumberFormat="1" applyFont="1" applyFill="1" applyBorder="1" applyAlignment="1">
      <alignment horizontal="left" vertical="center" wrapText="1"/>
    </xf>
    <xf numFmtId="165" fontId="8" fillId="2" borderId="45" xfId="1" applyNumberFormat="1" applyFont="1" applyFill="1" applyBorder="1" applyAlignment="1">
      <alignment horizontal="left" vertical="center" wrapText="1"/>
    </xf>
    <xf numFmtId="0" fontId="8" fillId="2" borderId="5" xfId="0" applyNumberFormat="1" applyFont="1" applyFill="1" applyBorder="1" applyAlignment="1" applyProtection="1">
      <alignment horizontal="left"/>
      <protection locked="0"/>
    </xf>
    <xf numFmtId="0" fontId="8" fillId="2" borderId="48" xfId="0" applyNumberFormat="1" applyFont="1" applyFill="1" applyBorder="1" applyAlignment="1" applyProtection="1">
      <alignment horizontal="center" vertical="center" wrapText="1"/>
      <protection locked="0"/>
    </xf>
    <xf numFmtId="0" fontId="8" fillId="2" borderId="5" xfId="0" applyNumberFormat="1" applyFont="1" applyFill="1" applyBorder="1" applyAlignment="1" applyProtection="1">
      <alignment horizontal="center" vertical="center" wrapText="1"/>
      <protection locked="0"/>
    </xf>
    <xf numFmtId="0" fontId="8" fillId="2" borderId="33" xfId="0" applyFont="1" applyFill="1" applyBorder="1" applyAlignment="1">
      <alignment horizontal="center" vertical="center" wrapText="1"/>
    </xf>
    <xf numFmtId="0" fontId="20" fillId="2" borderId="5" xfId="4" applyNumberFormat="1" applyFill="1" applyBorder="1" applyAlignment="1" applyProtection="1">
      <alignment horizontal="left"/>
      <protection locked="0"/>
    </xf>
  </cellXfs>
  <cellStyles count="5">
    <cellStyle name="Comma" xfId="1" builtinId="3"/>
    <cellStyle name="Currency" xfId="2" builtinId="4"/>
    <cellStyle name="Hyperlink" xfId="4"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checked="Checked"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X$36" lockText="1"/>
</file>

<file path=xl/ctrlProps/ctrlProp22.xml><?xml version="1.0" encoding="utf-8"?>
<formControlPr xmlns="http://schemas.microsoft.com/office/spreadsheetml/2009/9/main" objectType="CheckBox" checked="Checked" fmlaLink="$X$35" lockText="1"/>
</file>

<file path=xl/ctrlProps/ctrlProp23.xml><?xml version="1.0" encoding="utf-8"?>
<formControlPr xmlns="http://schemas.microsoft.com/office/spreadsheetml/2009/9/main" objectType="CheckBox" fmlaLink="$X$31" lockText="1"/>
</file>

<file path=xl/ctrlProps/ctrlProp24.xml><?xml version="1.0" encoding="utf-8"?>
<formControlPr xmlns="http://schemas.microsoft.com/office/spreadsheetml/2009/9/main" objectType="CheckBox" checked="Checked" fmlaLink="$X$32" lockText="1"/>
</file>

<file path=xl/ctrlProps/ctrlProp25.xml><?xml version="1.0" encoding="utf-8"?>
<formControlPr xmlns="http://schemas.microsoft.com/office/spreadsheetml/2009/9/main" objectType="CheckBox" fmlaLink="$X$33" lockText="1"/>
</file>

<file path=xl/ctrlProps/ctrlProp26.xml><?xml version="1.0" encoding="utf-8"?>
<formControlPr xmlns="http://schemas.microsoft.com/office/spreadsheetml/2009/9/main" objectType="CheckBox" checked="Checked" fmlaLink="$X$29" lockText="1"/>
</file>

<file path=xl/ctrlProps/ctrlProp27.xml><?xml version="1.0" encoding="utf-8"?>
<formControlPr xmlns="http://schemas.microsoft.com/office/spreadsheetml/2009/9/main" objectType="CheckBox" fmlaLink="$X$25" lockText="1"/>
</file>

<file path=xl/ctrlProps/ctrlProp28.xml><?xml version="1.0" encoding="utf-8"?>
<formControlPr xmlns="http://schemas.microsoft.com/office/spreadsheetml/2009/9/main" objectType="CheckBox" checked="Checked" fmlaLink="$X$19" lockText="1"/>
</file>

<file path=xl/ctrlProps/ctrlProp29.xml><?xml version="1.0" encoding="utf-8"?>
<formControlPr xmlns="http://schemas.microsoft.com/office/spreadsheetml/2009/9/main" objectType="CheckBox" fmlaLink="$X$26" lockText="1"/>
</file>

<file path=xl/ctrlProps/ctrlProp3.xml><?xml version="1.0" encoding="utf-8"?>
<formControlPr xmlns="http://schemas.microsoft.com/office/spreadsheetml/2009/9/main" objectType="CheckBox" fmlaLink="$X$31" lockText="1"/>
</file>

<file path=xl/ctrlProps/ctrlProp30.xml><?xml version="1.0" encoding="utf-8"?>
<formControlPr xmlns="http://schemas.microsoft.com/office/spreadsheetml/2009/9/main" objectType="CheckBox" checked="Checked" fmlaLink="$X$21" lockText="1"/>
</file>

<file path=xl/ctrlProps/ctrlProp31.xml><?xml version="1.0" encoding="utf-8"?>
<formControlPr xmlns="http://schemas.microsoft.com/office/spreadsheetml/2009/9/main" objectType="CheckBox" fmlaLink="$X$22" lockText="1"/>
</file>

<file path=xl/ctrlProps/ctrlProp32.xml><?xml version="1.0" encoding="utf-8"?>
<formControlPr xmlns="http://schemas.microsoft.com/office/spreadsheetml/2009/9/main" objectType="CheckBox" fmlaLink="$X$27" lockText="1"/>
</file>

<file path=xl/ctrlProps/ctrlProp33.xml><?xml version="1.0" encoding="utf-8"?>
<formControlPr xmlns="http://schemas.microsoft.com/office/spreadsheetml/2009/9/main" objectType="CheckBox" fmlaLink="$X$24" lockText="1"/>
</file>

<file path=xl/ctrlProps/ctrlProp34.xml><?xml version="1.0" encoding="utf-8"?>
<formControlPr xmlns="http://schemas.microsoft.com/office/spreadsheetml/2009/9/main" objectType="CheckBox" fmlaLink="$X$20" lockText="1"/>
</file>

<file path=xl/ctrlProps/ctrlProp35.xml><?xml version="1.0" encoding="utf-8"?>
<formControlPr xmlns="http://schemas.microsoft.com/office/spreadsheetml/2009/9/main" objectType="CheckBox" checked="Checked" fmlaLink="$X$23" lockText="1"/>
</file>

<file path=xl/ctrlProps/ctrlProp36.xml><?xml version="1.0" encoding="utf-8"?>
<formControlPr xmlns="http://schemas.microsoft.com/office/spreadsheetml/2009/9/main" objectType="CheckBox" fmlaLink="$X$30" lockText="1"/>
</file>

<file path=xl/ctrlProps/ctrlProp37.xml><?xml version="1.0" encoding="utf-8"?>
<formControlPr xmlns="http://schemas.microsoft.com/office/spreadsheetml/2009/9/main" objectType="CheckBox" fmlaLink="$X$41" lockText="1"/>
</file>

<file path=xl/ctrlProps/ctrlProp38.xml><?xml version="1.0" encoding="utf-8"?>
<formControlPr xmlns="http://schemas.microsoft.com/office/spreadsheetml/2009/9/main" objectType="CheckBox" checked="Checked" fmlaLink="$X$42" lockText="1"/>
</file>

<file path=xl/ctrlProps/ctrlProp39.xml><?xml version="1.0" encoding="utf-8"?>
<formControlPr xmlns="http://schemas.microsoft.com/office/spreadsheetml/2009/9/main" objectType="CheckBox" checked="Checked" fmlaLink="$X$105" lockText="1"/>
</file>

<file path=xl/ctrlProps/ctrlProp4.xml><?xml version="1.0" encoding="utf-8"?>
<formControlPr xmlns="http://schemas.microsoft.com/office/spreadsheetml/2009/9/main" objectType="CheckBox" checked="Checked" fmlaLink="$X$32" lockText="1"/>
</file>

<file path=xl/ctrlProps/ctrlProp40.xml><?xml version="1.0" encoding="utf-8"?>
<formControlPr xmlns="http://schemas.microsoft.com/office/spreadsheetml/2009/9/main" objectType="CheckBox" fmlaLink="$X$104" lockText="1"/>
</file>

<file path=xl/ctrlProps/ctrlProp41.xml><?xml version="1.0" encoding="utf-8"?>
<formControlPr xmlns="http://schemas.microsoft.com/office/spreadsheetml/2009/9/main" objectType="CheckBox" fmlaLink="$X$36" lockText="1"/>
</file>

<file path=xl/ctrlProps/ctrlProp42.xml><?xml version="1.0" encoding="utf-8"?>
<formControlPr xmlns="http://schemas.microsoft.com/office/spreadsheetml/2009/9/main" objectType="CheckBox" checked="Checked" fmlaLink="$X$35" lockText="1"/>
</file>

<file path=xl/ctrlProps/ctrlProp43.xml><?xml version="1.0" encoding="utf-8"?>
<formControlPr xmlns="http://schemas.microsoft.com/office/spreadsheetml/2009/9/main" objectType="CheckBox" fmlaLink="$X$31" lockText="1"/>
</file>

<file path=xl/ctrlProps/ctrlProp44.xml><?xml version="1.0" encoding="utf-8"?>
<formControlPr xmlns="http://schemas.microsoft.com/office/spreadsheetml/2009/9/main" objectType="CheckBox" checked="Checked" fmlaLink="$X$32" lockText="1"/>
</file>

<file path=xl/ctrlProps/ctrlProp45.xml><?xml version="1.0" encoding="utf-8"?>
<formControlPr xmlns="http://schemas.microsoft.com/office/spreadsheetml/2009/9/main" objectType="CheckBox" fmlaLink="$X$33" lockText="1"/>
</file>

<file path=xl/ctrlProps/ctrlProp46.xml><?xml version="1.0" encoding="utf-8"?>
<formControlPr xmlns="http://schemas.microsoft.com/office/spreadsheetml/2009/9/main" objectType="CheckBox" checked="Checked" fmlaLink="$X$29" lockText="1"/>
</file>

<file path=xl/ctrlProps/ctrlProp47.xml><?xml version="1.0" encoding="utf-8"?>
<formControlPr xmlns="http://schemas.microsoft.com/office/spreadsheetml/2009/9/main" objectType="CheckBox" fmlaLink="$X$25" lockText="1"/>
</file>

<file path=xl/ctrlProps/ctrlProp48.xml><?xml version="1.0" encoding="utf-8"?>
<formControlPr xmlns="http://schemas.microsoft.com/office/spreadsheetml/2009/9/main" objectType="CheckBox" checked="Checked" fmlaLink="$X$19" lockText="1"/>
</file>

<file path=xl/ctrlProps/ctrlProp49.xml><?xml version="1.0" encoding="utf-8"?>
<formControlPr xmlns="http://schemas.microsoft.com/office/spreadsheetml/2009/9/main" objectType="CheckBox" fmlaLink="$X$26" lockText="1"/>
</file>

<file path=xl/ctrlProps/ctrlProp5.xml><?xml version="1.0" encoding="utf-8"?>
<formControlPr xmlns="http://schemas.microsoft.com/office/spreadsheetml/2009/9/main" objectType="CheckBox" fmlaLink="$X$33" lockText="1"/>
</file>

<file path=xl/ctrlProps/ctrlProp50.xml><?xml version="1.0" encoding="utf-8"?>
<formControlPr xmlns="http://schemas.microsoft.com/office/spreadsheetml/2009/9/main" objectType="CheckBox" fmlaLink="$X$21" lockText="1"/>
</file>

<file path=xl/ctrlProps/ctrlProp51.xml><?xml version="1.0" encoding="utf-8"?>
<formControlPr xmlns="http://schemas.microsoft.com/office/spreadsheetml/2009/9/main" objectType="CheckBox" fmlaLink="$X$22" lockText="1"/>
</file>

<file path=xl/ctrlProps/ctrlProp52.xml><?xml version="1.0" encoding="utf-8"?>
<formControlPr xmlns="http://schemas.microsoft.com/office/spreadsheetml/2009/9/main" objectType="CheckBox" fmlaLink="$X$27" lockText="1"/>
</file>

<file path=xl/ctrlProps/ctrlProp53.xml><?xml version="1.0" encoding="utf-8"?>
<formControlPr xmlns="http://schemas.microsoft.com/office/spreadsheetml/2009/9/main" objectType="CheckBox" fmlaLink="$X$24" lockText="1"/>
</file>

<file path=xl/ctrlProps/ctrlProp54.xml><?xml version="1.0" encoding="utf-8"?>
<formControlPr xmlns="http://schemas.microsoft.com/office/spreadsheetml/2009/9/main" objectType="CheckBox" fmlaLink="$X$20" lockText="1"/>
</file>

<file path=xl/ctrlProps/ctrlProp55.xml><?xml version="1.0" encoding="utf-8"?>
<formControlPr xmlns="http://schemas.microsoft.com/office/spreadsheetml/2009/9/main" objectType="CheckBox" checked="Checked" fmlaLink="$X$23" lockText="1"/>
</file>

<file path=xl/ctrlProps/ctrlProp56.xml><?xml version="1.0" encoding="utf-8"?>
<formControlPr xmlns="http://schemas.microsoft.com/office/spreadsheetml/2009/9/main" objectType="CheckBox" fmlaLink="$X$30" lockText="1"/>
</file>

<file path=xl/ctrlProps/ctrlProp57.xml><?xml version="1.0" encoding="utf-8"?>
<formControlPr xmlns="http://schemas.microsoft.com/office/spreadsheetml/2009/9/main" objectType="CheckBox" fmlaLink="$X$41" lockText="1"/>
</file>

<file path=xl/ctrlProps/ctrlProp58.xml><?xml version="1.0" encoding="utf-8"?>
<formControlPr xmlns="http://schemas.microsoft.com/office/spreadsheetml/2009/9/main" objectType="CheckBox" checked="Checked" fmlaLink="$X$42" lockText="1"/>
</file>

<file path=xl/ctrlProps/ctrlProp59.xml><?xml version="1.0" encoding="utf-8"?>
<formControlPr xmlns="http://schemas.microsoft.com/office/spreadsheetml/2009/9/main" objectType="CheckBox" fmlaLink="$X$105" lockText="1"/>
</file>

<file path=xl/ctrlProps/ctrlProp6.xml><?xml version="1.0" encoding="utf-8"?>
<formControlPr xmlns="http://schemas.microsoft.com/office/spreadsheetml/2009/9/main" objectType="CheckBox" checked="Checked" fmlaLink="$X$29" lockText="1"/>
</file>

<file path=xl/ctrlProps/ctrlProp60.xml><?xml version="1.0" encoding="utf-8"?>
<formControlPr xmlns="http://schemas.microsoft.com/office/spreadsheetml/2009/9/main" objectType="CheckBox" checked="Checked" fmlaLink="$X$104" lockText="1"/>
</file>

<file path=xl/ctrlProps/ctrlProp7.xml><?xml version="1.0" encoding="utf-8"?>
<formControlPr xmlns="http://schemas.microsoft.com/office/spreadsheetml/2009/9/main" objectType="CheckBox" fmlaLink="$X$25" lockText="1"/>
</file>

<file path=xl/ctrlProps/ctrlProp8.xml><?xml version="1.0" encoding="utf-8"?>
<formControlPr xmlns="http://schemas.microsoft.com/office/spreadsheetml/2009/9/main" objectType="CheckBox" checked="Checked" fmlaLink="$X$19" lockText="1"/>
</file>

<file path=xl/ctrlProps/ctrlProp9.xml><?xml version="1.0" encoding="utf-8"?>
<formControlPr xmlns="http://schemas.microsoft.com/office/spreadsheetml/2009/9/main" objectType="CheckBox" fmlaLink="$X$2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558726" y="3545417"/>
              <a:ext cx="3547774" cy="165434"/>
              <a:chOff x="5533118" y="9125300"/>
              <a:chExt cx="2403104" cy="204257"/>
            </a:xfrm>
          </xdr:grpSpPr>
          <xdr:sp macro="" textlink="">
            <xdr:nvSpPr>
              <xdr:cNvPr id="1025" name="Check Box 1" hidden="1">
                <a:extLst>
                  <a:ext uri="{63B3BB69-23CF-44E3-9099-C40C66FF867C}">
                    <a14:compatExt spid="_x0000_s1025"/>
                  </a:ext>
                </a:extLst>
              </xdr:cNvPr>
              <xdr:cNvSpPr/>
            </xdr:nvSpPr>
            <xdr:spPr bwMode="auto">
              <a:xfrm>
                <a:off x="6831164" y="9125516"/>
                <a:ext cx="1105058" cy="204041"/>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18" y="9125300"/>
                <a:ext cx="1097161" cy="2003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029075" y="3545417"/>
              <a:ext cx="6543999" cy="0"/>
              <a:chOff x="3787530" y="0"/>
              <a:chExt cx="5328726" cy="3735917"/>
            </a:xfrm>
          </xdr:grpSpPr>
          <xdr:sp macro="" textlink="">
            <xdr:nvSpPr>
              <xdr:cNvPr id="1027" name="Check Box 3" hidden="1">
                <a:extLst>
                  <a:ext uri="{63B3BB69-23CF-44E3-9099-C40C66FF867C}">
                    <a14:compatExt spid="_x0000_s1027"/>
                  </a:ext>
                </a:extLst>
              </xdr:cNvPr>
              <xdr:cNvSpPr/>
            </xdr:nvSpPr>
            <xdr:spPr bwMode="auto">
              <a:xfrm>
                <a:off x="3787530" y="3735917"/>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5417921" y="3735917"/>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2"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3924300" y="3545417"/>
              <a:ext cx="6687760" cy="0"/>
              <a:chOff x="3683673" y="0"/>
              <a:chExt cx="4893578" cy="3735917"/>
            </a:xfrm>
          </xdr:grpSpPr>
          <xdr:sp macro="" textlink="">
            <xdr:nvSpPr>
              <xdr:cNvPr id="1030" name="Check Box 6" hidden="1">
                <a:extLst>
                  <a:ext uri="{63B3BB69-23CF-44E3-9099-C40C66FF867C}">
                    <a14:compatExt spid="_x0000_s1030"/>
                  </a:ext>
                </a:extLst>
              </xdr:cNvPr>
              <xdr:cNvSpPr/>
            </xdr:nvSpPr>
            <xdr:spPr bwMode="auto">
              <a:xfrm>
                <a:off x="3683691" y="3735917"/>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3693216" y="3735917"/>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3683673" y="3735917"/>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5374293" y="3735917"/>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7068809" y="3735917"/>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3683673" y="3735917"/>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7074272" y="3735917"/>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7071522" y="3735917"/>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5386569" y="3735917"/>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5381427" y="3735917"/>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21430" y="3757083"/>
              <a:ext cx="4491311" cy="142875"/>
              <a:chOff x="5305237" y="10346369"/>
              <a:chExt cx="3350184" cy="161925"/>
            </a:xfrm>
          </xdr:grpSpPr>
          <xdr:sp macro="" textlink="">
            <xdr:nvSpPr>
              <xdr:cNvPr id="1041" name="Check Box 17" hidden="1">
                <a:extLst>
                  <a:ext uri="{63B3BB69-23CF-44E3-9099-C40C66FF867C}">
                    <a14:compatExt spid="_x0000_s1041"/>
                  </a:ext>
                </a:extLst>
              </xdr:cNvPr>
              <xdr:cNvSpPr/>
            </xdr:nvSpPr>
            <xdr:spPr bwMode="auto">
              <a:xfrm>
                <a:off x="5305237"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5" y="10346369"/>
                <a:ext cx="1620366"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164917" y="9991990"/>
              <a:ext cx="3440617" cy="205916"/>
              <a:chOff x="5533089" y="9125445"/>
              <a:chExt cx="2403114" cy="204113"/>
            </a:xfrm>
          </xdr:grpSpPr>
          <xdr:sp macro="" textlink="">
            <xdr:nvSpPr>
              <xdr:cNvPr id="1043" name="Check Box 19" hidden="1">
                <a:extLst>
                  <a:ext uri="{63B3BB69-23CF-44E3-9099-C40C66FF867C}">
                    <a14:compatExt spid="_x0000_s1043"/>
                  </a:ext>
                </a:extLst>
              </xdr:cNvPr>
              <xdr:cNvSpPr/>
            </xdr:nvSpPr>
            <xdr:spPr bwMode="auto">
              <a:xfrm>
                <a:off x="6831149" y="9125520"/>
                <a:ext cx="1105054"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89" y="9125445"/>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558726" y="3545417"/>
              <a:ext cx="3547774" cy="165434"/>
              <a:chOff x="5533118" y="9125253"/>
              <a:chExt cx="2403097" cy="204324"/>
            </a:xfrm>
          </xdr:grpSpPr>
          <xdr:sp macro="" textlink="">
            <xdr:nvSpPr>
              <xdr:cNvPr id="4097" name="Check Box 1" hidden="1">
                <a:extLst>
                  <a:ext uri="{63B3BB69-23CF-44E3-9099-C40C66FF867C}">
                    <a14:compatExt spid="_x0000_s4097"/>
                  </a:ext>
                </a:extLst>
              </xdr:cNvPr>
              <xdr:cNvSpPr/>
            </xdr:nvSpPr>
            <xdr:spPr bwMode="auto">
              <a:xfrm>
                <a:off x="6831159" y="9125535"/>
                <a:ext cx="1105056" cy="204042"/>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4098" name="Check Box 2" hidden="1">
                <a:extLst>
                  <a:ext uri="{63B3BB69-23CF-44E3-9099-C40C66FF867C}">
                    <a14:compatExt spid="_x0000_s4098"/>
                  </a:ext>
                </a:extLst>
              </xdr:cNvPr>
              <xdr:cNvSpPr/>
            </xdr:nvSpPr>
            <xdr:spPr bwMode="auto">
              <a:xfrm>
                <a:off x="5533118" y="9125253"/>
                <a:ext cx="1097161" cy="20032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3198910" y="3735917"/>
              <a:ext cx="5342165" cy="3735917"/>
              <a:chOff x="3787530" y="0"/>
              <a:chExt cx="5328726" cy="3735917"/>
            </a:xfrm>
          </xdr:grpSpPr>
          <xdr:sp macro="" textlink="">
            <xdr:nvSpPr>
              <xdr:cNvPr id="4099" name="Check Box 3" hidden="1">
                <a:extLst>
                  <a:ext uri="{63B3BB69-23CF-44E3-9099-C40C66FF867C}">
                    <a14:compatExt spid="_x0000_s4099"/>
                  </a:ext>
                </a:extLst>
              </xdr:cNvPr>
              <xdr:cNvSpPr/>
            </xdr:nvSpPr>
            <xdr:spPr bwMode="auto">
              <a:xfrm>
                <a:off x="3787530" y="3735917"/>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4100" name="Check Box 4" hidden="1">
                <a:extLst>
                  <a:ext uri="{63B3BB69-23CF-44E3-9099-C40C66FF867C}">
                    <a14:compatExt spid="_x0000_s4100"/>
                  </a:ext>
                </a:extLst>
              </xdr:cNvPr>
              <xdr:cNvSpPr/>
            </xdr:nvSpPr>
            <xdr:spPr bwMode="auto">
              <a:xfrm>
                <a:off x="5417921" y="3735917"/>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4101" name="Check Box 5" hidden="1">
                <a:extLst>
                  <a:ext uri="{63B3BB69-23CF-44E3-9099-C40C66FF867C}">
                    <a14:compatExt spid="_x0000_s4101"/>
                  </a:ext>
                </a:extLst>
              </xdr:cNvPr>
              <xdr:cNvSpPr/>
            </xdr:nvSpPr>
            <xdr:spPr bwMode="auto">
              <a:xfrm>
                <a:off x="7631182"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3093196" y="3735917"/>
              <a:ext cx="4911873" cy="3735917"/>
              <a:chOff x="3683673" y="0"/>
              <a:chExt cx="4893578" cy="3735917"/>
            </a:xfrm>
          </xdr:grpSpPr>
          <xdr:sp macro="" textlink="">
            <xdr:nvSpPr>
              <xdr:cNvPr id="4102" name="Check Box 6" hidden="1">
                <a:extLst>
                  <a:ext uri="{63B3BB69-23CF-44E3-9099-C40C66FF867C}">
                    <a14:compatExt spid="_x0000_s4102"/>
                  </a:ext>
                </a:extLst>
              </xdr:cNvPr>
              <xdr:cNvSpPr/>
            </xdr:nvSpPr>
            <xdr:spPr bwMode="auto">
              <a:xfrm>
                <a:off x="3683691" y="3735917"/>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4103" name="Check Box 7" hidden="1">
                <a:extLst>
                  <a:ext uri="{63B3BB69-23CF-44E3-9099-C40C66FF867C}">
                    <a14:compatExt spid="_x0000_s4103"/>
                  </a:ext>
                </a:extLst>
              </xdr:cNvPr>
              <xdr:cNvSpPr/>
            </xdr:nvSpPr>
            <xdr:spPr bwMode="auto">
              <a:xfrm>
                <a:off x="3693216" y="3735917"/>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4104" name="Check Box 8" hidden="1">
                <a:extLst>
                  <a:ext uri="{63B3BB69-23CF-44E3-9099-C40C66FF867C}">
                    <a14:compatExt spid="_x0000_s4104"/>
                  </a:ext>
                </a:extLst>
              </xdr:cNvPr>
              <xdr:cNvSpPr/>
            </xdr:nvSpPr>
            <xdr:spPr bwMode="auto">
              <a:xfrm>
                <a:off x="3683673" y="3735917"/>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4105" name="Check Box 9" hidden="1">
                <a:extLst>
                  <a:ext uri="{63B3BB69-23CF-44E3-9099-C40C66FF867C}">
                    <a14:compatExt spid="_x0000_s4105"/>
                  </a:ext>
                </a:extLst>
              </xdr:cNvPr>
              <xdr:cNvSpPr/>
            </xdr:nvSpPr>
            <xdr:spPr bwMode="auto">
              <a:xfrm>
                <a:off x="5374293" y="3735917"/>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4106" name="Check Box 10" hidden="1">
                <a:extLst>
                  <a:ext uri="{63B3BB69-23CF-44E3-9099-C40C66FF867C}">
                    <a14:compatExt spid="_x0000_s4106"/>
                  </a:ext>
                </a:extLst>
              </xdr:cNvPr>
              <xdr:cNvSpPr/>
            </xdr:nvSpPr>
            <xdr:spPr bwMode="auto">
              <a:xfrm>
                <a:off x="7068809" y="3735917"/>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4107" name="Check Box 11" hidden="1">
                <a:extLst>
                  <a:ext uri="{63B3BB69-23CF-44E3-9099-C40C66FF867C}">
                    <a14:compatExt spid="_x0000_s4107"/>
                  </a:ext>
                </a:extLst>
              </xdr:cNvPr>
              <xdr:cNvSpPr/>
            </xdr:nvSpPr>
            <xdr:spPr bwMode="auto">
              <a:xfrm>
                <a:off x="3683673" y="3735917"/>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4108" name="Check Box 12" hidden="1">
                <a:extLst>
                  <a:ext uri="{63B3BB69-23CF-44E3-9099-C40C66FF867C}">
                    <a14:compatExt spid="_x0000_s4108"/>
                  </a:ext>
                </a:extLst>
              </xdr:cNvPr>
              <xdr:cNvSpPr/>
            </xdr:nvSpPr>
            <xdr:spPr bwMode="auto">
              <a:xfrm>
                <a:off x="7074272" y="3735917"/>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4109" name="Check Box 13" hidden="1">
                <a:extLst>
                  <a:ext uri="{63B3BB69-23CF-44E3-9099-C40C66FF867C}">
                    <a14:compatExt spid="_x0000_s4109"/>
                  </a:ext>
                </a:extLst>
              </xdr:cNvPr>
              <xdr:cNvSpPr/>
            </xdr:nvSpPr>
            <xdr:spPr bwMode="auto">
              <a:xfrm>
                <a:off x="7071522" y="3735917"/>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4110" name="Check Box 14" hidden="1">
                <a:extLst>
                  <a:ext uri="{63B3BB69-23CF-44E3-9099-C40C66FF867C}">
                    <a14:compatExt spid="_x0000_s4110"/>
                  </a:ext>
                </a:extLst>
              </xdr:cNvPr>
              <xdr:cNvSpPr/>
            </xdr:nvSpPr>
            <xdr:spPr bwMode="auto">
              <a:xfrm>
                <a:off x="5386569" y="3735917"/>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4111" name="Check Box 15" hidden="1">
                <a:extLst>
                  <a:ext uri="{63B3BB69-23CF-44E3-9099-C40C66FF867C}">
                    <a14:compatExt spid="_x0000_s4111"/>
                  </a:ext>
                </a:extLst>
              </xdr:cNvPr>
              <xdr:cNvSpPr/>
            </xdr:nvSpPr>
            <xdr:spPr bwMode="auto">
              <a:xfrm>
                <a:off x="5381427" y="3735917"/>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4112" name="Check Box 16" hidden="1">
                <a:extLst>
                  <a:ext uri="{63B3BB69-23CF-44E3-9099-C40C66FF867C}">
                    <a14:compatExt spid="_x0000_s4112"/>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21430" y="3757083"/>
              <a:ext cx="4491311" cy="142875"/>
              <a:chOff x="5305237" y="10346369"/>
              <a:chExt cx="3350184" cy="161925"/>
            </a:xfrm>
          </xdr:grpSpPr>
          <xdr:sp macro="" textlink="">
            <xdr:nvSpPr>
              <xdr:cNvPr id="4113" name="Check Box 17" hidden="1">
                <a:extLst>
                  <a:ext uri="{63B3BB69-23CF-44E3-9099-C40C66FF867C}">
                    <a14:compatExt spid="_x0000_s4113"/>
                  </a:ext>
                </a:extLst>
              </xdr:cNvPr>
              <xdr:cNvSpPr/>
            </xdr:nvSpPr>
            <xdr:spPr bwMode="auto">
              <a:xfrm>
                <a:off x="5305237" y="10346740"/>
                <a:ext cx="1621327"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4114" name="Check Box 18" hidden="1">
                <a:extLst>
                  <a:ext uri="{63B3BB69-23CF-44E3-9099-C40C66FF867C}">
                    <a14:compatExt spid="_x0000_s4114"/>
                  </a:ext>
                </a:extLst>
              </xdr:cNvPr>
              <xdr:cNvSpPr/>
            </xdr:nvSpPr>
            <xdr:spPr bwMode="auto">
              <a:xfrm>
                <a:off x="7035056" y="10346369"/>
                <a:ext cx="1620365"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164917" y="9991990"/>
              <a:ext cx="3440617" cy="205916"/>
              <a:chOff x="5533089" y="9125444"/>
              <a:chExt cx="2403114" cy="204074"/>
            </a:xfrm>
          </xdr:grpSpPr>
          <xdr:sp macro="" textlink="">
            <xdr:nvSpPr>
              <xdr:cNvPr id="4115" name="Check Box 19" hidden="1">
                <a:extLst>
                  <a:ext uri="{63B3BB69-23CF-44E3-9099-C40C66FF867C}">
                    <a14:compatExt spid="_x0000_s4115"/>
                  </a:ext>
                </a:extLst>
              </xdr:cNvPr>
              <xdr:cNvSpPr/>
            </xdr:nvSpPr>
            <xdr:spPr bwMode="auto">
              <a:xfrm>
                <a:off x="6831149" y="9125482"/>
                <a:ext cx="1105054"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4116" name="Check Box 20" hidden="1">
                <a:extLst>
                  <a:ext uri="{63B3BB69-23CF-44E3-9099-C40C66FF867C}">
                    <a14:compatExt spid="_x0000_s4116"/>
                  </a:ext>
                </a:extLst>
              </xdr:cNvPr>
              <xdr:cNvSpPr/>
            </xdr:nvSpPr>
            <xdr:spPr bwMode="auto">
              <a:xfrm>
                <a:off x="5533089" y="9125444"/>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558726" y="3545417"/>
              <a:ext cx="3547774" cy="165434"/>
              <a:chOff x="5533120" y="9125299"/>
              <a:chExt cx="2403098" cy="204217"/>
            </a:xfrm>
          </xdr:grpSpPr>
          <xdr:sp macro="" textlink="">
            <xdr:nvSpPr>
              <xdr:cNvPr id="5121" name="Check Box 1" hidden="1">
                <a:extLst>
                  <a:ext uri="{63B3BB69-23CF-44E3-9099-C40C66FF867C}">
                    <a14:compatExt spid="_x0000_s5121"/>
                  </a:ext>
                </a:extLst>
              </xdr:cNvPr>
              <xdr:cNvSpPr/>
            </xdr:nvSpPr>
            <xdr:spPr bwMode="auto">
              <a:xfrm>
                <a:off x="6831161" y="9125476"/>
                <a:ext cx="1105057" cy="20404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5122" name="Check Box 2" hidden="1">
                <a:extLst>
                  <a:ext uri="{63B3BB69-23CF-44E3-9099-C40C66FF867C}">
                    <a14:compatExt spid="_x0000_s5122"/>
                  </a:ext>
                </a:extLst>
              </xdr:cNvPr>
              <xdr:cNvSpPr/>
            </xdr:nvSpPr>
            <xdr:spPr bwMode="auto">
              <a:xfrm>
                <a:off x="5533120" y="9125299"/>
                <a:ext cx="1097161" cy="2003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3198910" y="3735917"/>
              <a:ext cx="5342165" cy="3735917"/>
              <a:chOff x="3787530" y="0"/>
              <a:chExt cx="5328726" cy="3735917"/>
            </a:xfrm>
          </xdr:grpSpPr>
          <xdr:sp macro="" textlink="">
            <xdr:nvSpPr>
              <xdr:cNvPr id="5123" name="Check Box 3" hidden="1">
                <a:extLst>
                  <a:ext uri="{63B3BB69-23CF-44E3-9099-C40C66FF867C}">
                    <a14:compatExt spid="_x0000_s5123"/>
                  </a:ext>
                </a:extLst>
              </xdr:cNvPr>
              <xdr:cNvSpPr/>
            </xdr:nvSpPr>
            <xdr:spPr bwMode="auto">
              <a:xfrm>
                <a:off x="3787530" y="3735917"/>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5124" name="Check Box 4" hidden="1">
                <a:extLst>
                  <a:ext uri="{63B3BB69-23CF-44E3-9099-C40C66FF867C}">
                    <a14:compatExt spid="_x0000_s5124"/>
                  </a:ext>
                </a:extLst>
              </xdr:cNvPr>
              <xdr:cNvSpPr/>
            </xdr:nvSpPr>
            <xdr:spPr bwMode="auto">
              <a:xfrm>
                <a:off x="5417921" y="3735917"/>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5125" name="Check Box 5" hidden="1">
                <a:extLst>
                  <a:ext uri="{63B3BB69-23CF-44E3-9099-C40C66FF867C}">
                    <a14:compatExt spid="_x0000_s5125"/>
                  </a:ext>
                </a:extLst>
              </xdr:cNvPr>
              <xdr:cNvSpPr/>
            </xdr:nvSpPr>
            <xdr:spPr bwMode="auto">
              <a:xfrm>
                <a:off x="7631182"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3093196" y="3735917"/>
              <a:ext cx="4911873" cy="3735917"/>
              <a:chOff x="3683673" y="0"/>
              <a:chExt cx="4893578" cy="3735917"/>
            </a:xfrm>
          </xdr:grpSpPr>
          <xdr:sp macro="" textlink="">
            <xdr:nvSpPr>
              <xdr:cNvPr id="5126" name="Check Box 6" hidden="1">
                <a:extLst>
                  <a:ext uri="{63B3BB69-23CF-44E3-9099-C40C66FF867C}">
                    <a14:compatExt spid="_x0000_s5126"/>
                  </a:ext>
                </a:extLst>
              </xdr:cNvPr>
              <xdr:cNvSpPr/>
            </xdr:nvSpPr>
            <xdr:spPr bwMode="auto">
              <a:xfrm>
                <a:off x="3683691" y="3735917"/>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5127" name="Check Box 7" hidden="1">
                <a:extLst>
                  <a:ext uri="{63B3BB69-23CF-44E3-9099-C40C66FF867C}">
                    <a14:compatExt spid="_x0000_s5127"/>
                  </a:ext>
                </a:extLst>
              </xdr:cNvPr>
              <xdr:cNvSpPr/>
            </xdr:nvSpPr>
            <xdr:spPr bwMode="auto">
              <a:xfrm>
                <a:off x="3693216" y="3735917"/>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5128" name="Check Box 8" hidden="1">
                <a:extLst>
                  <a:ext uri="{63B3BB69-23CF-44E3-9099-C40C66FF867C}">
                    <a14:compatExt spid="_x0000_s5128"/>
                  </a:ext>
                </a:extLst>
              </xdr:cNvPr>
              <xdr:cNvSpPr/>
            </xdr:nvSpPr>
            <xdr:spPr bwMode="auto">
              <a:xfrm>
                <a:off x="3683673" y="3735917"/>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5129" name="Check Box 9" hidden="1">
                <a:extLst>
                  <a:ext uri="{63B3BB69-23CF-44E3-9099-C40C66FF867C}">
                    <a14:compatExt spid="_x0000_s5129"/>
                  </a:ext>
                </a:extLst>
              </xdr:cNvPr>
              <xdr:cNvSpPr/>
            </xdr:nvSpPr>
            <xdr:spPr bwMode="auto">
              <a:xfrm>
                <a:off x="5374293" y="3735917"/>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5130" name="Check Box 10" hidden="1">
                <a:extLst>
                  <a:ext uri="{63B3BB69-23CF-44E3-9099-C40C66FF867C}">
                    <a14:compatExt spid="_x0000_s5130"/>
                  </a:ext>
                </a:extLst>
              </xdr:cNvPr>
              <xdr:cNvSpPr/>
            </xdr:nvSpPr>
            <xdr:spPr bwMode="auto">
              <a:xfrm>
                <a:off x="7068809" y="3735917"/>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5131" name="Check Box 11" hidden="1">
                <a:extLst>
                  <a:ext uri="{63B3BB69-23CF-44E3-9099-C40C66FF867C}">
                    <a14:compatExt spid="_x0000_s5131"/>
                  </a:ext>
                </a:extLst>
              </xdr:cNvPr>
              <xdr:cNvSpPr/>
            </xdr:nvSpPr>
            <xdr:spPr bwMode="auto">
              <a:xfrm>
                <a:off x="3683673" y="3735917"/>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5132" name="Check Box 12" hidden="1">
                <a:extLst>
                  <a:ext uri="{63B3BB69-23CF-44E3-9099-C40C66FF867C}">
                    <a14:compatExt spid="_x0000_s5132"/>
                  </a:ext>
                </a:extLst>
              </xdr:cNvPr>
              <xdr:cNvSpPr/>
            </xdr:nvSpPr>
            <xdr:spPr bwMode="auto">
              <a:xfrm>
                <a:off x="7074272" y="3735917"/>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5133" name="Check Box 13" hidden="1">
                <a:extLst>
                  <a:ext uri="{63B3BB69-23CF-44E3-9099-C40C66FF867C}">
                    <a14:compatExt spid="_x0000_s5133"/>
                  </a:ext>
                </a:extLst>
              </xdr:cNvPr>
              <xdr:cNvSpPr/>
            </xdr:nvSpPr>
            <xdr:spPr bwMode="auto">
              <a:xfrm>
                <a:off x="7071522" y="3735917"/>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5134" name="Check Box 14" hidden="1">
                <a:extLst>
                  <a:ext uri="{63B3BB69-23CF-44E3-9099-C40C66FF867C}">
                    <a14:compatExt spid="_x0000_s5134"/>
                  </a:ext>
                </a:extLst>
              </xdr:cNvPr>
              <xdr:cNvSpPr/>
            </xdr:nvSpPr>
            <xdr:spPr bwMode="auto">
              <a:xfrm>
                <a:off x="5386569" y="3735917"/>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5135" name="Check Box 15" hidden="1">
                <a:extLst>
                  <a:ext uri="{63B3BB69-23CF-44E3-9099-C40C66FF867C}">
                    <a14:compatExt spid="_x0000_s5135"/>
                  </a:ext>
                </a:extLst>
              </xdr:cNvPr>
              <xdr:cNvSpPr/>
            </xdr:nvSpPr>
            <xdr:spPr bwMode="auto">
              <a:xfrm>
                <a:off x="5381427" y="3735917"/>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5136" name="Check Box 16" hidden="1">
                <a:extLst>
                  <a:ext uri="{63B3BB69-23CF-44E3-9099-C40C66FF867C}">
                    <a14:compatExt spid="_x0000_s5136"/>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21430" y="3757083"/>
              <a:ext cx="4491311" cy="142875"/>
              <a:chOff x="5305237" y="10346369"/>
              <a:chExt cx="3350183" cy="161925"/>
            </a:xfrm>
          </xdr:grpSpPr>
          <xdr:sp macro="" textlink="">
            <xdr:nvSpPr>
              <xdr:cNvPr id="5137" name="Check Box 17" hidden="1">
                <a:extLst>
                  <a:ext uri="{63B3BB69-23CF-44E3-9099-C40C66FF867C}">
                    <a14:compatExt spid="_x0000_s5137"/>
                  </a:ext>
                </a:extLst>
              </xdr:cNvPr>
              <xdr:cNvSpPr/>
            </xdr:nvSpPr>
            <xdr:spPr bwMode="auto">
              <a:xfrm>
                <a:off x="5305237"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5138" name="Check Box 18" hidden="1">
                <a:extLst>
                  <a:ext uri="{63B3BB69-23CF-44E3-9099-C40C66FF867C}">
                    <a14:compatExt spid="_x0000_s5138"/>
                  </a:ext>
                </a:extLst>
              </xdr:cNvPr>
              <xdr:cNvSpPr/>
            </xdr:nvSpPr>
            <xdr:spPr bwMode="auto">
              <a:xfrm>
                <a:off x="7035055" y="10346369"/>
                <a:ext cx="1620365"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164917" y="9991990"/>
              <a:ext cx="3440617" cy="205916"/>
              <a:chOff x="5533089" y="9125423"/>
              <a:chExt cx="2403114" cy="204115"/>
            </a:xfrm>
          </xdr:grpSpPr>
          <xdr:sp macro="" textlink="">
            <xdr:nvSpPr>
              <xdr:cNvPr id="5139" name="Check Box 19" hidden="1">
                <a:extLst>
                  <a:ext uri="{63B3BB69-23CF-44E3-9099-C40C66FF867C}">
                    <a14:compatExt spid="_x0000_s5139"/>
                  </a:ext>
                </a:extLst>
              </xdr:cNvPr>
              <xdr:cNvSpPr/>
            </xdr:nvSpPr>
            <xdr:spPr bwMode="auto">
              <a:xfrm>
                <a:off x="6831149" y="9125501"/>
                <a:ext cx="1105054"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5140" name="Check Box 20" hidden="1">
                <a:extLst>
                  <a:ext uri="{63B3BB69-23CF-44E3-9099-C40C66FF867C}">
                    <a14:compatExt spid="_x0000_s5140"/>
                  </a:ext>
                </a:extLst>
              </xdr:cNvPr>
              <xdr:cNvSpPr/>
            </xdr:nvSpPr>
            <xdr:spPr bwMode="auto">
              <a:xfrm>
                <a:off x="5533089" y="912542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mailto:npittman@townofchapelhill.org" TargetMode="External"/><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18" Type="http://schemas.openxmlformats.org/officeDocument/2006/relationships/ctrlProp" Target="../ctrlProps/ctrlProp35.xml"/><Relationship Id="rId3" Type="http://schemas.openxmlformats.org/officeDocument/2006/relationships/vmlDrawing" Target="../drawings/vmlDrawing2.vml"/><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33.xml"/><Relationship Id="rId20" Type="http://schemas.openxmlformats.org/officeDocument/2006/relationships/ctrlProp" Target="../ctrlProps/ctrlProp37.xml"/><Relationship Id="rId1" Type="http://schemas.openxmlformats.org/officeDocument/2006/relationships/printerSettings" Target="../printerSettings/printerSettings2.bin"/><Relationship Id="rId6" Type="http://schemas.openxmlformats.org/officeDocument/2006/relationships/ctrlProp" Target="../ctrlProps/ctrlProp23.xml"/><Relationship Id="rId11" Type="http://schemas.openxmlformats.org/officeDocument/2006/relationships/ctrlProp" Target="../ctrlProps/ctrlProp28.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10" Type="http://schemas.openxmlformats.org/officeDocument/2006/relationships/ctrlProp" Target="../ctrlProps/ctrlProp27.xml"/><Relationship Id="rId19" Type="http://schemas.openxmlformats.org/officeDocument/2006/relationships/ctrlProp" Target="../ctrlProps/ctrlProp36.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4.xml"/><Relationship Id="rId13" Type="http://schemas.openxmlformats.org/officeDocument/2006/relationships/ctrlProp" Target="../ctrlProps/ctrlProp49.xml"/><Relationship Id="rId18" Type="http://schemas.openxmlformats.org/officeDocument/2006/relationships/ctrlProp" Target="../ctrlProps/ctrlProp54.xml"/><Relationship Id="rId3" Type="http://schemas.openxmlformats.org/officeDocument/2006/relationships/drawing" Target="../drawings/drawing3.xml"/><Relationship Id="rId21" Type="http://schemas.openxmlformats.org/officeDocument/2006/relationships/ctrlProp" Target="../ctrlProps/ctrlProp57.xml"/><Relationship Id="rId7" Type="http://schemas.openxmlformats.org/officeDocument/2006/relationships/ctrlProp" Target="../ctrlProps/ctrlProp43.xml"/><Relationship Id="rId12" Type="http://schemas.openxmlformats.org/officeDocument/2006/relationships/ctrlProp" Target="../ctrlProps/ctrlProp48.xml"/><Relationship Id="rId17" Type="http://schemas.openxmlformats.org/officeDocument/2006/relationships/ctrlProp" Target="../ctrlProps/ctrlProp53.xml"/><Relationship Id="rId2" Type="http://schemas.openxmlformats.org/officeDocument/2006/relationships/printerSettings" Target="../printerSettings/printerSettings3.bin"/><Relationship Id="rId16" Type="http://schemas.openxmlformats.org/officeDocument/2006/relationships/ctrlProp" Target="../ctrlProps/ctrlProp52.xml"/><Relationship Id="rId20" Type="http://schemas.openxmlformats.org/officeDocument/2006/relationships/ctrlProp" Target="../ctrlProps/ctrlProp56.xml"/><Relationship Id="rId1" Type="http://schemas.openxmlformats.org/officeDocument/2006/relationships/hyperlink" Target="mailto:npittman@townofchapelhill.org" TargetMode="External"/><Relationship Id="rId6" Type="http://schemas.openxmlformats.org/officeDocument/2006/relationships/ctrlProp" Target="../ctrlProps/ctrlProp42.xml"/><Relationship Id="rId11" Type="http://schemas.openxmlformats.org/officeDocument/2006/relationships/ctrlProp" Target="../ctrlProps/ctrlProp47.xml"/><Relationship Id="rId24" Type="http://schemas.openxmlformats.org/officeDocument/2006/relationships/ctrlProp" Target="../ctrlProps/ctrlProp60.xml"/><Relationship Id="rId5" Type="http://schemas.openxmlformats.org/officeDocument/2006/relationships/ctrlProp" Target="../ctrlProps/ctrlProp41.xml"/><Relationship Id="rId15" Type="http://schemas.openxmlformats.org/officeDocument/2006/relationships/ctrlProp" Target="../ctrlProps/ctrlProp51.xml"/><Relationship Id="rId23" Type="http://schemas.openxmlformats.org/officeDocument/2006/relationships/ctrlProp" Target="../ctrlProps/ctrlProp59.xml"/><Relationship Id="rId10" Type="http://schemas.openxmlformats.org/officeDocument/2006/relationships/ctrlProp" Target="../ctrlProps/ctrlProp46.xml"/><Relationship Id="rId19" Type="http://schemas.openxmlformats.org/officeDocument/2006/relationships/ctrlProp" Target="../ctrlProps/ctrlProp55.xml"/><Relationship Id="rId4" Type="http://schemas.openxmlformats.org/officeDocument/2006/relationships/vmlDrawing" Target="../drawings/vmlDrawing3.vml"/><Relationship Id="rId9" Type="http://schemas.openxmlformats.org/officeDocument/2006/relationships/ctrlProp" Target="../ctrlProps/ctrlProp45.xml"/><Relationship Id="rId14" Type="http://schemas.openxmlformats.org/officeDocument/2006/relationships/ctrlProp" Target="../ctrlProps/ctrlProp50.xml"/><Relationship Id="rId22" Type="http://schemas.openxmlformats.org/officeDocument/2006/relationships/ctrlProp" Target="../ctrlProps/ctrlProp5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abSelected="1" view="pageBreakPreview" topLeftCell="B75" zoomScale="90" zoomScaleNormal="85" zoomScaleSheetLayoutView="90" workbookViewId="0">
      <selection activeCell="D118" sqref="D118:I123"/>
    </sheetView>
  </sheetViews>
  <sheetFormatPr defaultColWidth="8.625" defaultRowHeight="15" outlineLevelRow="1" outlineLevelCol="1" x14ac:dyDescent="0.25"/>
  <cols>
    <col min="1" max="1" width="7.875" style="1" hidden="1" customWidth="1"/>
    <col min="2" max="3" width="15.5" style="1" customWidth="1"/>
    <col min="4" max="9" width="17.625" style="1" customWidth="1"/>
    <col min="10" max="10" width="20" style="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160" t="s">
        <v>205</v>
      </c>
      <c r="C1" s="161"/>
      <c r="D1" s="171" t="s">
        <v>195</v>
      </c>
      <c r="E1" s="172"/>
      <c r="F1" s="172"/>
      <c r="G1" s="172"/>
      <c r="H1" s="173"/>
      <c r="I1" s="77" t="s">
        <v>194</v>
      </c>
      <c r="J1" s="78">
        <v>43282</v>
      </c>
      <c r="W1" s="1" t="s">
        <v>193</v>
      </c>
    </row>
    <row r="2" spans="1:29" ht="18.75" customHeight="1" thickTop="1" x14ac:dyDescent="0.3">
      <c r="A2" s="3"/>
      <c r="B2" s="158" t="str">
        <f>CONCATENATE(C3,C4,"_",C5,C6)</f>
        <v>19CHT_TS3</v>
      </c>
      <c r="C2" s="159"/>
      <c r="D2" s="162" t="s">
        <v>207</v>
      </c>
      <c r="E2" s="163"/>
      <c r="F2" s="163"/>
      <c r="G2" s="163"/>
      <c r="H2" s="164"/>
      <c r="I2" s="165" t="s">
        <v>187</v>
      </c>
      <c r="J2" s="166"/>
      <c r="W2" s="1" t="s">
        <v>192</v>
      </c>
      <c r="X2" s="27" t="s">
        <v>191</v>
      </c>
      <c r="Y2" s="1" t="s">
        <v>190</v>
      </c>
      <c r="Z2" s="1" t="s">
        <v>189</v>
      </c>
      <c r="AA2" s="1" t="s">
        <v>188</v>
      </c>
      <c r="AC2" s="1" t="s">
        <v>187</v>
      </c>
    </row>
    <row r="3" spans="1:29" ht="17.25" customHeight="1" x14ac:dyDescent="0.3">
      <c r="A3" s="3"/>
      <c r="B3" s="79" t="s">
        <v>186</v>
      </c>
      <c r="C3" s="25">
        <v>19</v>
      </c>
      <c r="D3" s="162" t="s">
        <v>206</v>
      </c>
      <c r="E3" s="163"/>
      <c r="F3" s="163"/>
      <c r="G3" s="163"/>
      <c r="H3" s="164"/>
      <c r="I3" s="167"/>
      <c r="J3" s="168"/>
      <c r="X3" s="27">
        <v>16</v>
      </c>
      <c r="Y3" s="27" t="s">
        <v>183</v>
      </c>
      <c r="Z3" s="27" t="s">
        <v>112</v>
      </c>
      <c r="AA3" s="28">
        <v>1</v>
      </c>
      <c r="AC3" s="1" t="s">
        <v>185</v>
      </c>
    </row>
    <row r="4" spans="1:29" ht="17.25" x14ac:dyDescent="0.3">
      <c r="A4" s="3"/>
      <c r="B4" s="79" t="s">
        <v>184</v>
      </c>
      <c r="C4" s="25" t="s">
        <v>183</v>
      </c>
      <c r="D4" s="174" t="s">
        <v>208</v>
      </c>
      <c r="E4" s="163"/>
      <c r="F4" s="163"/>
      <c r="G4" s="163"/>
      <c r="H4" s="164"/>
      <c r="I4" s="20"/>
      <c r="J4" s="80"/>
      <c r="X4" s="27">
        <v>17</v>
      </c>
      <c r="Y4" s="27" t="s">
        <v>182</v>
      </c>
      <c r="Z4" s="27" t="s">
        <v>109</v>
      </c>
      <c r="AA4" s="28">
        <v>2</v>
      </c>
      <c r="AC4" s="1" t="s">
        <v>181</v>
      </c>
    </row>
    <row r="5" spans="1:29" ht="12.75" customHeight="1" x14ac:dyDescent="0.25">
      <c r="A5" s="3"/>
      <c r="B5" s="81" t="s">
        <v>180</v>
      </c>
      <c r="C5" s="56" t="s">
        <v>106</v>
      </c>
      <c r="D5" s="51"/>
      <c r="E5" s="52"/>
      <c r="F5" s="52"/>
      <c r="G5" s="52"/>
      <c r="H5" s="53"/>
      <c r="I5" s="55"/>
      <c r="J5" s="82"/>
      <c r="X5" s="27">
        <v>18</v>
      </c>
      <c r="Y5" s="27" t="s">
        <v>179</v>
      </c>
      <c r="Z5" s="27" t="s">
        <v>106</v>
      </c>
      <c r="AA5" s="28">
        <v>3</v>
      </c>
      <c r="AC5" s="1" t="s">
        <v>178</v>
      </c>
    </row>
    <row r="6" spans="1:29" hidden="1" x14ac:dyDescent="0.25">
      <c r="A6" s="19"/>
      <c r="B6" s="79" t="s">
        <v>177</v>
      </c>
      <c r="C6" s="26">
        <v>3</v>
      </c>
      <c r="D6" s="16"/>
      <c r="E6" s="16"/>
      <c r="F6" s="16"/>
      <c r="G6" s="16"/>
      <c r="H6" s="16"/>
      <c r="I6" s="16"/>
      <c r="J6" s="83"/>
      <c r="K6" s="18"/>
      <c r="L6" s="18"/>
      <c r="M6" s="18"/>
      <c r="N6" s="18"/>
      <c r="O6" s="18"/>
      <c r="P6" s="18"/>
      <c r="Q6" s="18"/>
      <c r="R6" s="18"/>
      <c r="S6" s="18"/>
      <c r="T6" s="18"/>
      <c r="U6" s="18"/>
      <c r="V6" s="18"/>
      <c r="X6" s="27">
        <v>19</v>
      </c>
      <c r="Y6" s="27" t="s">
        <v>176</v>
      </c>
      <c r="Z6" s="27" t="s">
        <v>103</v>
      </c>
      <c r="AA6" s="28">
        <v>4</v>
      </c>
      <c r="AC6" s="1" t="s">
        <v>175</v>
      </c>
    </row>
    <row r="7" spans="1:29" ht="30.6" hidden="1" customHeight="1" x14ac:dyDescent="0.4">
      <c r="A7" s="21"/>
      <c r="B7" s="84" t="s">
        <v>174</v>
      </c>
      <c r="C7" s="85"/>
      <c r="D7" s="85"/>
      <c r="E7" s="85"/>
      <c r="F7" s="85"/>
      <c r="G7" s="85"/>
      <c r="H7" s="85"/>
      <c r="I7" s="85"/>
      <c r="J7" s="86"/>
      <c r="K7" s="21"/>
      <c r="L7" s="21"/>
      <c r="M7" s="21"/>
      <c r="N7" s="21"/>
      <c r="O7" s="21"/>
      <c r="P7" s="21"/>
      <c r="Q7" s="21"/>
      <c r="R7" s="21"/>
      <c r="S7" s="21"/>
      <c r="T7" s="21"/>
      <c r="U7" s="21"/>
      <c r="V7" s="21"/>
      <c r="X7" s="27">
        <v>20</v>
      </c>
      <c r="Y7" s="27" t="s">
        <v>173</v>
      </c>
      <c r="Z7" s="27" t="s">
        <v>100</v>
      </c>
      <c r="AA7" s="28">
        <v>5</v>
      </c>
    </row>
    <row r="8" spans="1:29" ht="15" hidden="1" customHeight="1" x14ac:dyDescent="0.25">
      <c r="A8" s="29"/>
      <c r="B8" s="226" t="s">
        <v>172</v>
      </c>
      <c r="C8" s="227"/>
      <c r="D8" s="227"/>
      <c r="E8" s="227"/>
      <c r="F8" s="227"/>
      <c r="G8" s="227"/>
      <c r="H8" s="227"/>
      <c r="I8" s="227"/>
      <c r="J8" s="228"/>
      <c r="K8" s="29"/>
      <c r="L8" s="30"/>
      <c r="M8" s="30"/>
      <c r="N8" s="30"/>
      <c r="O8" s="30"/>
      <c r="P8" s="30"/>
      <c r="Q8" s="30"/>
      <c r="R8" s="30"/>
      <c r="S8" s="30"/>
      <c r="T8" s="30"/>
      <c r="U8" s="30"/>
      <c r="V8" s="30"/>
      <c r="X8" s="27">
        <v>21</v>
      </c>
      <c r="Y8" s="27" t="s">
        <v>171</v>
      </c>
      <c r="Z8" s="27" t="s">
        <v>98</v>
      </c>
      <c r="AA8" s="28">
        <v>6</v>
      </c>
    </row>
    <row r="9" spans="1:29" hidden="1" x14ac:dyDescent="0.25">
      <c r="A9" s="2"/>
      <c r="B9" s="87"/>
      <c r="C9" s="7"/>
      <c r="D9" s="7"/>
      <c r="E9" s="7"/>
      <c r="F9" s="7"/>
      <c r="G9" s="7"/>
      <c r="H9" s="7"/>
      <c r="I9" s="7"/>
      <c r="J9" s="88"/>
      <c r="X9" s="27">
        <v>22</v>
      </c>
      <c r="Y9" s="27" t="s">
        <v>170</v>
      </c>
      <c r="Z9" s="27"/>
      <c r="AA9" s="28">
        <v>7</v>
      </c>
    </row>
    <row r="10" spans="1:29" x14ac:dyDescent="0.25">
      <c r="A10" s="3"/>
      <c r="B10" s="175" t="s">
        <v>169</v>
      </c>
      <c r="C10" s="176"/>
      <c r="D10" s="176" t="s">
        <v>168</v>
      </c>
      <c r="E10" s="176"/>
      <c r="F10" s="176" t="s">
        <v>167</v>
      </c>
      <c r="G10" s="176"/>
      <c r="H10" s="176"/>
      <c r="I10" s="176" t="s">
        <v>166</v>
      </c>
      <c r="J10" s="177"/>
      <c r="X10" s="27">
        <v>23</v>
      </c>
      <c r="Y10" s="27" t="s">
        <v>165</v>
      </c>
      <c r="Z10" s="27"/>
      <c r="AA10" s="28">
        <v>8</v>
      </c>
    </row>
    <row r="11" spans="1:29" ht="18" customHeight="1" x14ac:dyDescent="0.25">
      <c r="A11" s="3"/>
      <c r="B11" s="156" t="s">
        <v>164</v>
      </c>
      <c r="C11" s="157"/>
      <c r="D11" s="157" t="s">
        <v>163</v>
      </c>
      <c r="E11" s="157"/>
      <c r="F11" s="178" t="s">
        <v>162</v>
      </c>
      <c r="G11" s="178"/>
      <c r="H11" s="178"/>
      <c r="I11" s="17" t="s">
        <v>157</v>
      </c>
      <c r="J11" s="89">
        <f>IF($I$2=$AC$2,IF($J$127&gt;0,$D$92*($D$127/($D$127+$D$139)),),)+IF($I$2=$AC$3,IF($J$127&gt;0,$E$92*($E$127/($E$127+$E$139)),),)</f>
        <v>0</v>
      </c>
      <c r="X11" s="27">
        <v>24</v>
      </c>
      <c r="Y11" s="27"/>
      <c r="AA11" s="28">
        <v>9</v>
      </c>
    </row>
    <row r="12" spans="1:29" ht="18" customHeight="1" x14ac:dyDescent="0.25">
      <c r="A12" s="3"/>
      <c r="B12" s="156"/>
      <c r="C12" s="157"/>
      <c r="D12" s="157"/>
      <c r="E12" s="157"/>
      <c r="F12" s="216" t="s">
        <v>161</v>
      </c>
      <c r="G12" s="178"/>
      <c r="H12" s="178"/>
      <c r="I12" s="17" t="s">
        <v>156</v>
      </c>
      <c r="J12" s="89">
        <f>IF($J$127&gt;0,SUM($D$92:$I$92)*(SUM($D$127:$I$127)/(SUM($D$127:$I$127,$D$139:$I$139))),)</f>
        <v>0</v>
      </c>
      <c r="X12" s="27">
        <v>25</v>
      </c>
      <c r="Y12" s="27"/>
      <c r="AA12" s="28">
        <v>10</v>
      </c>
    </row>
    <row r="13" spans="1:29" x14ac:dyDescent="0.25">
      <c r="A13" s="3"/>
      <c r="B13" s="175" t="s">
        <v>160</v>
      </c>
      <c r="C13" s="176"/>
      <c r="D13" s="176" t="s">
        <v>159</v>
      </c>
      <c r="E13" s="176"/>
      <c r="F13" s="218" t="s">
        <v>209</v>
      </c>
      <c r="G13" s="218"/>
      <c r="H13" s="218"/>
      <c r="I13" s="176" t="s">
        <v>158</v>
      </c>
      <c r="J13" s="177"/>
      <c r="AA13" s="28">
        <v>11</v>
      </c>
    </row>
    <row r="14" spans="1:29" ht="15.75" customHeight="1" x14ac:dyDescent="0.25">
      <c r="A14" s="3"/>
      <c r="B14" s="187"/>
      <c r="C14" s="188"/>
      <c r="D14" s="191"/>
      <c r="E14" s="192"/>
      <c r="F14" s="69"/>
      <c r="G14" s="130">
        <f>+J11</f>
        <v>0</v>
      </c>
      <c r="H14" s="71"/>
      <c r="I14" s="68" t="s">
        <v>157</v>
      </c>
      <c r="J14" s="89">
        <f>IF($I$2=$AC$2,IF($J$139&gt;0,$D$92*($D$139/($D$127+$D$139)),),)+IF($I$2=$AC$3,IF($J$139&gt;0,$E$92*($E$139/($E$127+$E$139)),),)</f>
        <v>0</v>
      </c>
      <c r="AA14" s="28">
        <v>12</v>
      </c>
    </row>
    <row r="15" spans="1:29" ht="15.75" customHeight="1" x14ac:dyDescent="0.25">
      <c r="A15" s="3"/>
      <c r="B15" s="189"/>
      <c r="C15" s="190"/>
      <c r="D15" s="193"/>
      <c r="E15" s="194"/>
      <c r="F15" s="75"/>
      <c r="G15" s="131"/>
      <c r="H15" s="76"/>
      <c r="I15" s="74" t="s">
        <v>156</v>
      </c>
      <c r="J15" s="90">
        <f>IF($J$139&gt;0,SUM($D$92:$I$92)*(SUM($D$139:$I$139)/(SUM($D$127:$I$127,$D$139:$I$139))),)</f>
        <v>0</v>
      </c>
      <c r="AA15" s="28">
        <v>13</v>
      </c>
    </row>
    <row r="16" spans="1:29" ht="19.5" customHeight="1" x14ac:dyDescent="0.25">
      <c r="A16" s="3"/>
      <c r="B16" s="219" t="s">
        <v>155</v>
      </c>
      <c r="C16" s="220"/>
      <c r="D16" s="195" t="s">
        <v>208</v>
      </c>
      <c r="E16" s="196"/>
      <c r="F16" s="196"/>
      <c r="G16" s="196"/>
      <c r="H16" s="196"/>
      <c r="I16" s="196"/>
      <c r="J16" s="197"/>
      <c r="AA16" s="28">
        <v>14</v>
      </c>
    </row>
    <row r="17" spans="1:27" ht="41.25" customHeight="1" x14ac:dyDescent="0.25">
      <c r="A17" s="3"/>
      <c r="B17" s="204" t="s">
        <v>154</v>
      </c>
      <c r="C17" s="205"/>
      <c r="D17" s="205"/>
      <c r="E17" s="205"/>
      <c r="F17" s="205"/>
      <c r="G17" s="205"/>
      <c r="H17" s="205"/>
      <c r="I17" s="205"/>
      <c r="J17" s="206"/>
      <c r="AA17" s="1">
        <v>15</v>
      </c>
    </row>
    <row r="18" spans="1:27" hidden="1" x14ac:dyDescent="0.25">
      <c r="A18" s="3"/>
      <c r="B18" s="91"/>
      <c r="C18" s="16"/>
      <c r="D18" s="16"/>
      <c r="E18" s="16"/>
      <c r="F18" s="16"/>
      <c r="G18" s="16"/>
      <c r="H18" s="16"/>
      <c r="I18" s="16"/>
      <c r="J18" s="83"/>
    </row>
    <row r="19" spans="1:27" s="5" customFormat="1" ht="17.25" hidden="1" customHeight="1" x14ac:dyDescent="0.25">
      <c r="A19" s="12"/>
      <c r="B19" s="92" t="s">
        <v>153</v>
      </c>
      <c r="C19" s="7"/>
      <c r="D19" s="7"/>
      <c r="E19" s="7"/>
      <c r="F19" s="7"/>
      <c r="G19" s="7"/>
      <c r="H19" s="7"/>
      <c r="I19" s="7"/>
      <c r="J19" s="88"/>
      <c r="K19" s="1"/>
      <c r="L19" s="1"/>
      <c r="M19" s="1"/>
      <c r="N19" s="1"/>
      <c r="O19" s="1"/>
      <c r="P19" s="1"/>
      <c r="Q19" s="1"/>
      <c r="R19" s="1"/>
      <c r="S19" s="1"/>
      <c r="T19" s="1"/>
      <c r="U19" s="1"/>
      <c r="V19" s="1"/>
      <c r="W19" s="31" t="s">
        <v>152</v>
      </c>
      <c r="X19" s="31" t="b">
        <v>1</v>
      </c>
    </row>
    <row r="20" spans="1:27" ht="15" hidden="1" customHeight="1" x14ac:dyDescent="0.25">
      <c r="A20" s="6" t="s">
        <v>151</v>
      </c>
      <c r="B20" s="93" t="s">
        <v>214</v>
      </c>
      <c r="C20" s="94"/>
      <c r="D20" s="94"/>
      <c r="E20" s="94"/>
      <c r="F20" s="94"/>
      <c r="G20" s="94"/>
      <c r="H20" s="94"/>
      <c r="I20" s="94"/>
      <c r="J20" s="95"/>
      <c r="W20" s="31" t="s">
        <v>150</v>
      </c>
      <c r="X20" s="31" t="b">
        <v>0</v>
      </c>
    </row>
    <row r="21" spans="1:27" ht="16.7" customHeight="1" x14ac:dyDescent="0.25">
      <c r="A21" s="6"/>
      <c r="B21" s="96" t="s">
        <v>210</v>
      </c>
      <c r="C21" s="58"/>
      <c r="D21" s="57" t="s">
        <v>149</v>
      </c>
      <c r="E21" s="59"/>
      <c r="F21" s="58"/>
      <c r="G21" s="57" t="s">
        <v>148</v>
      </c>
      <c r="H21" s="60"/>
      <c r="I21" s="59"/>
      <c r="J21" s="97"/>
      <c r="W21" s="31" t="s">
        <v>147</v>
      </c>
      <c r="X21" s="22" t="b">
        <v>0</v>
      </c>
    </row>
    <row r="22" spans="1:27" ht="19.5" customHeight="1" x14ac:dyDescent="0.25">
      <c r="A22" s="6"/>
      <c r="B22" s="214" t="s">
        <v>199</v>
      </c>
      <c r="C22" s="215"/>
      <c r="D22" s="215" t="s">
        <v>146</v>
      </c>
      <c r="E22" s="215"/>
      <c r="F22" s="215"/>
      <c r="G22" s="215" t="s">
        <v>145</v>
      </c>
      <c r="H22" s="215"/>
      <c r="I22" s="215"/>
      <c r="J22" s="217"/>
      <c r="W22" s="31" t="s">
        <v>144</v>
      </c>
      <c r="X22" s="32" t="b">
        <v>0</v>
      </c>
    </row>
    <row r="23" spans="1:27" hidden="1" x14ac:dyDescent="0.25">
      <c r="A23" s="6"/>
      <c r="B23" s="87"/>
      <c r="C23" s="7"/>
      <c r="D23" s="7"/>
      <c r="E23" s="7"/>
      <c r="F23" s="7"/>
      <c r="G23" s="7"/>
      <c r="H23" s="7"/>
      <c r="I23" s="7"/>
      <c r="J23" s="88"/>
      <c r="W23" s="31" t="s">
        <v>143</v>
      </c>
      <c r="X23" s="32" t="b">
        <v>1</v>
      </c>
    </row>
    <row r="24" spans="1:27" hidden="1" x14ac:dyDescent="0.25">
      <c r="A24" s="6" t="s">
        <v>142</v>
      </c>
      <c r="B24" s="93" t="s">
        <v>141</v>
      </c>
      <c r="C24" s="94"/>
      <c r="D24" s="7"/>
      <c r="E24" s="7"/>
      <c r="F24" s="7"/>
      <c r="G24" s="7"/>
      <c r="H24" s="7"/>
      <c r="I24" s="7"/>
      <c r="J24" s="88"/>
      <c r="W24" s="31" t="s">
        <v>140</v>
      </c>
      <c r="X24" s="22" t="b">
        <v>0</v>
      </c>
    </row>
    <row r="25" spans="1:27" ht="15" hidden="1" customHeight="1" x14ac:dyDescent="0.25">
      <c r="A25" s="6"/>
      <c r="B25" s="98"/>
      <c r="C25" s="15"/>
      <c r="D25" s="15"/>
      <c r="E25" s="15"/>
      <c r="F25" s="15"/>
      <c r="G25" s="15"/>
      <c r="H25" s="15"/>
      <c r="I25" s="15"/>
      <c r="J25" s="99"/>
      <c r="W25" s="31" t="s">
        <v>139</v>
      </c>
      <c r="X25" s="22" t="b">
        <v>0</v>
      </c>
    </row>
    <row r="26" spans="1:27" ht="15" hidden="1" customHeight="1" x14ac:dyDescent="0.25">
      <c r="A26" s="6" t="s">
        <v>138</v>
      </c>
      <c r="B26" s="93" t="s">
        <v>137</v>
      </c>
      <c r="C26" s="94"/>
      <c r="D26" s="94"/>
      <c r="E26" s="94"/>
      <c r="F26" s="94"/>
      <c r="G26" s="94"/>
      <c r="H26" s="94"/>
      <c r="I26" s="94"/>
      <c r="J26" s="95"/>
      <c r="W26" s="31" t="s">
        <v>136</v>
      </c>
      <c r="X26" s="22" t="b">
        <v>0</v>
      </c>
    </row>
    <row r="27" spans="1:27" ht="26.25" hidden="1" customHeight="1" x14ac:dyDescent="0.25">
      <c r="A27" s="6"/>
      <c r="B27" s="93"/>
      <c r="C27" s="94"/>
      <c r="D27" s="94"/>
      <c r="E27" s="94"/>
      <c r="F27" s="94"/>
      <c r="G27" s="94"/>
      <c r="H27" s="94"/>
      <c r="I27" s="94"/>
      <c r="J27" s="95"/>
      <c r="W27" s="31" t="s">
        <v>135</v>
      </c>
      <c r="X27" s="32" t="b">
        <v>0</v>
      </c>
    </row>
    <row r="28" spans="1:27" hidden="1" x14ac:dyDescent="0.25">
      <c r="A28" s="6"/>
      <c r="B28" s="87"/>
      <c r="C28" s="7"/>
      <c r="D28" s="7"/>
      <c r="E28" s="7"/>
      <c r="F28" s="7"/>
      <c r="G28" s="7"/>
      <c r="H28" s="7"/>
      <c r="I28" s="7"/>
      <c r="J28" s="88"/>
    </row>
    <row r="29" spans="1:27" hidden="1" x14ac:dyDescent="0.25">
      <c r="A29" s="6" t="s">
        <v>134</v>
      </c>
      <c r="B29" s="201" t="s">
        <v>133</v>
      </c>
      <c r="C29" s="202"/>
      <c r="D29" s="202"/>
      <c r="E29" s="7"/>
      <c r="F29" s="7"/>
      <c r="G29" s="7"/>
      <c r="H29" s="7"/>
      <c r="I29" s="7"/>
      <c r="J29" s="100"/>
      <c r="W29" s="31" t="s">
        <v>132</v>
      </c>
      <c r="X29" s="32" t="b">
        <v>1</v>
      </c>
    </row>
    <row r="30" spans="1:27" hidden="1" x14ac:dyDescent="0.25">
      <c r="A30" s="6"/>
      <c r="B30" s="87"/>
      <c r="C30" s="7"/>
      <c r="D30" s="7"/>
      <c r="E30" s="7"/>
      <c r="F30" s="7"/>
      <c r="G30" s="7"/>
      <c r="H30" s="7"/>
      <c r="I30" s="7"/>
      <c r="J30" s="88"/>
      <c r="W30" s="31" t="s">
        <v>131</v>
      </c>
      <c r="X30" s="32" t="b">
        <v>0</v>
      </c>
    </row>
    <row r="31" spans="1:27" ht="26.25" hidden="1" x14ac:dyDescent="0.4">
      <c r="A31" s="21"/>
      <c r="B31" s="84" t="s">
        <v>130</v>
      </c>
      <c r="C31" s="85"/>
      <c r="D31" s="85"/>
      <c r="E31" s="85"/>
      <c r="F31" s="85"/>
      <c r="G31" s="85"/>
      <c r="H31" s="85"/>
      <c r="I31" s="85"/>
      <c r="J31" s="86"/>
      <c r="K31" s="21"/>
      <c r="L31" s="21"/>
      <c r="M31" s="21"/>
      <c r="N31" s="21"/>
      <c r="O31" s="21"/>
      <c r="P31" s="21"/>
      <c r="Q31" s="21"/>
      <c r="R31" s="21"/>
      <c r="S31" s="21"/>
      <c r="T31" s="21"/>
      <c r="U31" s="21"/>
      <c r="V31" s="21"/>
      <c r="W31" s="31" t="s">
        <v>129</v>
      </c>
      <c r="X31" s="22" t="b">
        <v>0</v>
      </c>
    </row>
    <row r="32" spans="1:27" ht="16.5" hidden="1" customHeight="1" x14ac:dyDescent="0.4">
      <c r="A32" s="21"/>
      <c r="B32" s="101"/>
      <c r="C32" s="85"/>
      <c r="D32" s="85"/>
      <c r="E32" s="85"/>
      <c r="F32" s="85"/>
      <c r="G32" s="85"/>
      <c r="H32" s="85"/>
      <c r="I32" s="85"/>
      <c r="J32" s="86"/>
      <c r="K32" s="21"/>
      <c r="L32" s="21"/>
      <c r="M32" s="21"/>
      <c r="N32" s="21"/>
      <c r="O32" s="21"/>
      <c r="P32" s="21"/>
      <c r="Q32" s="21"/>
      <c r="R32" s="21"/>
      <c r="S32" s="21"/>
      <c r="T32" s="21"/>
      <c r="U32" s="21"/>
      <c r="V32" s="21"/>
      <c r="W32" s="31" t="s">
        <v>128</v>
      </c>
      <c r="X32" s="22" t="b">
        <v>1</v>
      </c>
    </row>
    <row r="33" spans="1:34" ht="16.5" hidden="1" customHeight="1" x14ac:dyDescent="0.4">
      <c r="A33" s="6"/>
      <c r="B33" s="102"/>
      <c r="C33" s="7"/>
      <c r="D33" s="7"/>
      <c r="E33" s="7"/>
      <c r="F33" s="7"/>
      <c r="G33" s="7"/>
      <c r="H33" s="7"/>
      <c r="I33" s="7"/>
      <c r="J33" s="88"/>
      <c r="L33" s="21"/>
      <c r="M33" s="21"/>
      <c r="N33" s="21"/>
      <c r="O33" s="21"/>
      <c r="P33" s="21"/>
      <c r="Q33" s="21"/>
      <c r="R33" s="21"/>
      <c r="S33" s="21"/>
      <c r="T33" s="21"/>
      <c r="U33" s="21"/>
      <c r="V33" s="21"/>
      <c r="W33" s="31" t="s">
        <v>127</v>
      </c>
      <c r="X33" s="22" t="b">
        <v>0</v>
      </c>
    </row>
    <row r="34" spans="1:34" ht="15.75" hidden="1" customHeight="1" x14ac:dyDescent="0.4">
      <c r="A34" s="9" t="s">
        <v>126</v>
      </c>
      <c r="B34" s="103" t="s">
        <v>125</v>
      </c>
      <c r="C34" s="7"/>
      <c r="D34" s="7"/>
      <c r="E34" s="7"/>
      <c r="F34" s="7"/>
      <c r="G34" s="7"/>
      <c r="H34" s="7"/>
      <c r="I34" s="7"/>
      <c r="J34" s="88"/>
      <c r="L34" s="21"/>
      <c r="M34" s="21"/>
      <c r="N34" s="21"/>
      <c r="O34" s="21"/>
      <c r="P34" s="21"/>
      <c r="Q34" s="21"/>
      <c r="R34" s="21"/>
      <c r="S34" s="21"/>
      <c r="T34" s="21"/>
      <c r="U34" s="21"/>
      <c r="V34" s="21"/>
      <c r="W34" s="22"/>
      <c r="X34" s="22"/>
    </row>
    <row r="35" spans="1:34" ht="15.75" hidden="1" x14ac:dyDescent="0.25">
      <c r="A35" s="6"/>
      <c r="B35" s="102"/>
      <c r="C35" s="7"/>
      <c r="D35" s="7"/>
      <c r="E35" s="7"/>
      <c r="F35" s="7"/>
      <c r="G35" s="7"/>
      <c r="H35" s="7"/>
      <c r="I35" s="7"/>
      <c r="J35" s="88"/>
      <c r="W35" s="31" t="s">
        <v>41</v>
      </c>
      <c r="X35" s="31" t="b">
        <v>1</v>
      </c>
    </row>
    <row r="36" spans="1:34" ht="16.7" customHeight="1" x14ac:dyDescent="0.25">
      <c r="A36" s="9" t="s">
        <v>124</v>
      </c>
      <c r="B36" s="142" t="s">
        <v>123</v>
      </c>
      <c r="C36" s="143"/>
      <c r="D36" s="143"/>
      <c r="E36" s="143"/>
      <c r="F36" s="143"/>
      <c r="G36" s="143"/>
      <c r="H36" s="18"/>
      <c r="I36" s="18"/>
      <c r="J36" s="104"/>
      <c r="W36" s="31" t="s">
        <v>39</v>
      </c>
      <c r="X36" s="31" t="b">
        <v>0</v>
      </c>
    </row>
    <row r="37" spans="1:34" ht="30" hidden="1" customHeight="1" x14ac:dyDescent="0.25">
      <c r="A37" s="9"/>
      <c r="B37" s="211" t="s">
        <v>122</v>
      </c>
      <c r="C37" s="212"/>
      <c r="D37" s="212"/>
      <c r="E37" s="212"/>
      <c r="F37" s="212"/>
      <c r="G37" s="212"/>
      <c r="H37" s="212"/>
      <c r="I37" s="212"/>
      <c r="J37" s="213"/>
    </row>
    <row r="38" spans="1:34" ht="33" hidden="1" customHeight="1" x14ac:dyDescent="0.25">
      <c r="A38" s="9"/>
      <c r="B38" s="139"/>
      <c r="C38" s="140"/>
      <c r="D38" s="140"/>
      <c r="E38" s="140"/>
      <c r="F38" s="140"/>
      <c r="G38" s="140"/>
      <c r="H38" s="140"/>
      <c r="I38" s="140"/>
      <c r="J38" s="141"/>
    </row>
    <row r="39" spans="1:34" hidden="1" x14ac:dyDescent="0.25">
      <c r="A39" s="9"/>
      <c r="B39" s="105"/>
      <c r="C39" s="14"/>
      <c r="D39" s="14"/>
      <c r="E39" s="14"/>
      <c r="F39" s="14"/>
      <c r="G39" s="14"/>
      <c r="H39" s="14"/>
      <c r="I39" s="14"/>
      <c r="J39" s="106"/>
    </row>
    <row r="40" spans="1:34" s="5" customFormat="1" ht="15" customHeight="1" x14ac:dyDescent="0.25">
      <c r="A40" s="9" t="s">
        <v>121</v>
      </c>
      <c r="B40" s="142" t="s">
        <v>120</v>
      </c>
      <c r="C40" s="143"/>
      <c r="D40" s="143"/>
      <c r="E40" s="143"/>
      <c r="F40" s="143"/>
      <c r="G40" s="143"/>
      <c r="H40" s="143"/>
      <c r="I40" s="143"/>
      <c r="J40" s="144"/>
    </row>
    <row r="41" spans="1:34" hidden="1" x14ac:dyDescent="0.25">
      <c r="A41" s="9"/>
      <c r="B41" s="87"/>
      <c r="C41" s="7"/>
      <c r="D41" s="7"/>
      <c r="E41" s="7"/>
      <c r="F41" s="7"/>
      <c r="G41" s="7"/>
      <c r="H41" s="7"/>
      <c r="I41" s="7"/>
      <c r="J41" s="88"/>
      <c r="W41" s="1" t="s">
        <v>119</v>
      </c>
      <c r="X41" s="1" t="b">
        <v>0</v>
      </c>
    </row>
    <row r="42" spans="1:34" s="5" customFormat="1" ht="15" customHeight="1" x14ac:dyDescent="0.25">
      <c r="A42" s="9" t="s">
        <v>115</v>
      </c>
      <c r="B42" s="142" t="s">
        <v>118</v>
      </c>
      <c r="C42" s="143"/>
      <c r="D42" s="143"/>
      <c r="E42" s="143"/>
      <c r="F42" s="143"/>
      <c r="G42" s="143"/>
      <c r="H42" s="143"/>
      <c r="I42" s="143"/>
      <c r="J42" s="144"/>
      <c r="W42" s="1" t="s">
        <v>117</v>
      </c>
      <c r="X42" s="5" t="b">
        <v>1</v>
      </c>
    </row>
    <row r="43" spans="1:34" ht="21.75" customHeight="1" x14ac:dyDescent="0.25">
      <c r="A43" s="9"/>
      <c r="B43" s="198" t="s">
        <v>116</v>
      </c>
      <c r="C43" s="199"/>
      <c r="D43" s="199"/>
      <c r="E43" s="199"/>
      <c r="F43" s="199"/>
      <c r="G43" s="199"/>
      <c r="H43" s="199"/>
      <c r="I43" s="199"/>
      <c r="J43" s="200"/>
    </row>
    <row r="44" spans="1:34" s="5" customFormat="1" x14ac:dyDescent="0.25">
      <c r="A44" s="9" t="s">
        <v>115</v>
      </c>
      <c r="B44" s="142" t="s">
        <v>114</v>
      </c>
      <c r="C44" s="143"/>
      <c r="D44" s="143"/>
      <c r="E44" s="143"/>
      <c r="F44" s="143"/>
      <c r="G44" s="143"/>
      <c r="H44" s="143"/>
      <c r="I44" s="143"/>
      <c r="J44" s="144"/>
    </row>
    <row r="45" spans="1:34" ht="24.75" customHeight="1" x14ac:dyDescent="0.25">
      <c r="A45" s="9"/>
      <c r="B45" s="139" t="s">
        <v>113</v>
      </c>
      <c r="C45" s="140"/>
      <c r="D45" s="140"/>
      <c r="E45" s="140"/>
      <c r="F45" s="140"/>
      <c r="G45" s="140"/>
      <c r="H45" s="140"/>
      <c r="I45" s="140"/>
      <c r="J45" s="141"/>
    </row>
    <row r="46" spans="1:34" hidden="1" x14ac:dyDescent="0.25">
      <c r="A46" s="9"/>
      <c r="B46" s="105"/>
      <c r="C46" s="14"/>
      <c r="D46" s="14"/>
      <c r="E46" s="14"/>
      <c r="F46" s="14"/>
      <c r="G46" s="14"/>
      <c r="H46" s="14"/>
      <c r="I46" s="14"/>
      <c r="J46" s="106"/>
      <c r="Z46" s="27" t="s">
        <v>112</v>
      </c>
      <c r="AA46" s="33" t="s">
        <v>111</v>
      </c>
    </row>
    <row r="47" spans="1:34" s="5" customFormat="1" ht="21" customHeight="1" x14ac:dyDescent="0.25">
      <c r="A47" s="9" t="s">
        <v>110</v>
      </c>
      <c r="B47" s="142" t="s">
        <v>211</v>
      </c>
      <c r="C47" s="143"/>
      <c r="D47" s="143"/>
      <c r="E47" s="143"/>
      <c r="F47" s="143"/>
      <c r="G47" s="143"/>
      <c r="H47" s="143"/>
      <c r="I47" s="143"/>
      <c r="J47" s="144"/>
      <c r="Z47" s="27" t="s">
        <v>109</v>
      </c>
      <c r="AA47" s="33" t="s">
        <v>108</v>
      </c>
    </row>
    <row r="48" spans="1:34" ht="15" customHeight="1" x14ac:dyDescent="0.25">
      <c r="A48" s="13" t="s">
        <v>107</v>
      </c>
      <c r="B48" s="207" t="s">
        <v>90</v>
      </c>
      <c r="C48" s="208"/>
      <c r="D48" s="209"/>
      <c r="E48" s="209"/>
      <c r="F48" s="209"/>
      <c r="G48" s="209"/>
      <c r="H48" s="209"/>
      <c r="I48" s="209"/>
      <c r="J48" s="210"/>
      <c r="Z48" s="27" t="s">
        <v>106</v>
      </c>
      <c r="AA48" s="33" t="s">
        <v>105</v>
      </c>
      <c r="AB48" s="33"/>
      <c r="AC48" s="33"/>
      <c r="AD48" s="33"/>
      <c r="AE48" s="33"/>
      <c r="AF48" s="33"/>
      <c r="AG48" s="33"/>
      <c r="AH48" s="33"/>
    </row>
    <row r="49" spans="1:34" ht="15" customHeight="1" x14ac:dyDescent="0.25">
      <c r="A49" s="13" t="s">
        <v>104</v>
      </c>
      <c r="B49" s="207" t="s">
        <v>87</v>
      </c>
      <c r="C49" s="208"/>
      <c r="D49" s="209"/>
      <c r="E49" s="209"/>
      <c r="F49" s="209"/>
      <c r="G49" s="209"/>
      <c r="H49" s="209"/>
      <c r="I49" s="209"/>
      <c r="J49" s="210"/>
      <c r="Z49" s="27" t="s">
        <v>103</v>
      </c>
      <c r="AA49" s="33" t="s">
        <v>102</v>
      </c>
      <c r="AB49" s="33"/>
      <c r="AC49" s="33"/>
      <c r="AD49" s="33"/>
      <c r="AE49" s="33"/>
      <c r="AF49" s="33"/>
      <c r="AG49" s="33"/>
      <c r="AH49" s="33"/>
    </row>
    <row r="50" spans="1:34" ht="15" customHeight="1" x14ac:dyDescent="0.25">
      <c r="A50" s="13" t="s">
        <v>101</v>
      </c>
      <c r="B50" s="207" t="s">
        <v>86</v>
      </c>
      <c r="C50" s="208"/>
      <c r="D50" s="209"/>
      <c r="E50" s="209"/>
      <c r="F50" s="209"/>
      <c r="G50" s="209"/>
      <c r="H50" s="209"/>
      <c r="I50" s="209"/>
      <c r="J50" s="210"/>
      <c r="Z50" s="27" t="s">
        <v>100</v>
      </c>
      <c r="AA50" s="1" t="s">
        <v>99</v>
      </c>
      <c r="AB50" s="33"/>
      <c r="AC50" s="33"/>
      <c r="AD50" s="33"/>
      <c r="AE50" s="33"/>
      <c r="AF50" s="33"/>
      <c r="AG50" s="33"/>
      <c r="AH50" s="33"/>
    </row>
    <row r="51" spans="1:34" ht="21" hidden="1" customHeight="1" x14ac:dyDescent="0.25">
      <c r="B51" s="107"/>
      <c r="C51" s="18"/>
      <c r="D51" s="18"/>
      <c r="E51" s="18"/>
      <c r="F51" s="18"/>
      <c r="G51" s="18"/>
      <c r="H51" s="18"/>
      <c r="I51" s="18"/>
      <c r="J51" s="104"/>
      <c r="Z51" s="27" t="s">
        <v>98</v>
      </c>
      <c r="AA51" s="33" t="s">
        <v>97</v>
      </c>
    </row>
    <row r="52" spans="1:34" ht="26.25" hidden="1" customHeight="1" x14ac:dyDescent="0.4">
      <c r="A52" s="21"/>
      <c r="B52" s="84" t="s">
        <v>96</v>
      </c>
      <c r="C52" s="85"/>
      <c r="D52" s="85"/>
      <c r="E52" s="85"/>
      <c r="F52" s="85"/>
      <c r="G52" s="85"/>
      <c r="H52" s="85"/>
      <c r="I52" s="85"/>
      <c r="J52" s="86"/>
      <c r="K52" s="21"/>
      <c r="L52" s="21"/>
      <c r="M52" s="21"/>
      <c r="N52" s="21"/>
      <c r="O52" s="21"/>
      <c r="P52" s="21"/>
      <c r="Q52" s="21"/>
      <c r="R52" s="21"/>
      <c r="S52" s="21"/>
      <c r="T52" s="21"/>
      <c r="U52" s="21"/>
      <c r="V52" s="21"/>
      <c r="AA52" s="33" t="s">
        <v>95</v>
      </c>
    </row>
    <row r="53" spans="1:34" ht="5.25" hidden="1" customHeight="1" x14ac:dyDescent="0.4">
      <c r="A53" s="21"/>
      <c r="B53" s="101"/>
      <c r="C53" s="85"/>
      <c r="D53" s="85"/>
      <c r="E53" s="85"/>
      <c r="F53" s="85"/>
      <c r="G53" s="85"/>
      <c r="H53" s="85"/>
      <c r="I53" s="85"/>
      <c r="J53" s="86"/>
      <c r="K53" s="21"/>
      <c r="L53" s="21"/>
      <c r="M53" s="21"/>
      <c r="N53" s="21"/>
      <c r="O53" s="21"/>
      <c r="P53" s="21"/>
      <c r="Q53" s="21"/>
      <c r="R53" s="21"/>
      <c r="S53" s="21"/>
      <c r="T53" s="21"/>
      <c r="U53" s="21"/>
      <c r="V53" s="21"/>
      <c r="AA53" s="33" t="s">
        <v>94</v>
      </c>
    </row>
    <row r="54" spans="1:34" hidden="1" x14ac:dyDescent="0.25">
      <c r="A54" s="12"/>
      <c r="B54" s="87"/>
      <c r="C54" s="7"/>
      <c r="D54" s="7"/>
      <c r="E54" s="7"/>
      <c r="F54" s="7"/>
      <c r="G54" s="7"/>
      <c r="H54" s="7"/>
      <c r="I54" s="7"/>
      <c r="J54" s="88"/>
      <c r="AA54" s="33" t="s">
        <v>93</v>
      </c>
    </row>
    <row r="55" spans="1:34" hidden="1" outlineLevel="1" x14ac:dyDescent="0.25">
      <c r="A55" s="12"/>
      <c r="B55" s="92" t="s">
        <v>92</v>
      </c>
      <c r="C55" s="7"/>
      <c r="D55" s="7"/>
      <c r="E55" s="7"/>
      <c r="F55" s="7"/>
      <c r="G55" s="7"/>
      <c r="H55" s="7"/>
      <c r="I55" s="7"/>
      <c r="J55" s="88"/>
      <c r="AA55" s="33" t="s">
        <v>91</v>
      </c>
    </row>
    <row r="56" spans="1:34" hidden="1" outlineLevel="1" x14ac:dyDescent="0.25">
      <c r="A56" s="12"/>
      <c r="B56" s="108"/>
      <c r="C56" s="7"/>
      <c r="D56" s="7"/>
      <c r="E56" s="7"/>
      <c r="F56" s="7"/>
      <c r="G56" s="7"/>
      <c r="H56" s="7"/>
      <c r="I56" s="7"/>
      <c r="J56" s="88"/>
      <c r="AA56" s="33" t="s">
        <v>90</v>
      </c>
    </row>
    <row r="57" spans="1:34" hidden="1" outlineLevel="1" x14ac:dyDescent="0.25">
      <c r="A57" s="9" t="s">
        <v>89</v>
      </c>
      <c r="B57" s="142" t="s">
        <v>88</v>
      </c>
      <c r="C57" s="143"/>
      <c r="D57" s="143"/>
      <c r="E57" s="143"/>
      <c r="F57" s="143"/>
      <c r="G57" s="143"/>
      <c r="H57" s="143"/>
      <c r="I57" s="143"/>
      <c r="J57" s="144"/>
      <c r="AA57" s="33" t="s">
        <v>87</v>
      </c>
    </row>
    <row r="58" spans="1:34" ht="63.75" hidden="1" customHeight="1" outlineLevel="1" x14ac:dyDescent="0.25">
      <c r="B58" s="139"/>
      <c r="C58" s="140"/>
      <c r="D58" s="140"/>
      <c r="E58" s="140"/>
      <c r="F58" s="140"/>
      <c r="G58" s="140"/>
      <c r="H58" s="140"/>
      <c r="I58" s="140"/>
      <c r="J58" s="141"/>
      <c r="AA58" s="33" t="s">
        <v>86</v>
      </c>
    </row>
    <row r="59" spans="1:34" hidden="1" collapsed="1" x14ac:dyDescent="0.25">
      <c r="B59" s="107"/>
      <c r="C59" s="18"/>
      <c r="D59" s="18"/>
      <c r="E59" s="18"/>
      <c r="F59" s="18"/>
      <c r="G59" s="18"/>
      <c r="H59" s="18"/>
      <c r="I59" s="18"/>
      <c r="J59" s="104"/>
      <c r="AA59" s="1" t="s">
        <v>85</v>
      </c>
    </row>
    <row r="60" spans="1:34" hidden="1" outlineLevel="1" x14ac:dyDescent="0.25">
      <c r="A60" s="12"/>
      <c r="B60" s="92" t="s">
        <v>84</v>
      </c>
      <c r="C60" s="7"/>
      <c r="D60" s="7"/>
      <c r="E60" s="7"/>
      <c r="F60" s="7"/>
      <c r="G60" s="7"/>
      <c r="H60" s="7"/>
      <c r="I60" s="7"/>
      <c r="J60" s="88"/>
      <c r="AA60" s="33" t="s">
        <v>83</v>
      </c>
    </row>
    <row r="61" spans="1:34" hidden="1" outlineLevel="1" x14ac:dyDescent="0.25">
      <c r="A61" s="12"/>
      <c r="B61" s="108"/>
      <c r="C61" s="7"/>
      <c r="D61" s="7"/>
      <c r="E61" s="7"/>
      <c r="F61" s="7"/>
      <c r="G61" s="7"/>
      <c r="H61" s="7"/>
      <c r="I61" s="7"/>
      <c r="J61" s="88"/>
      <c r="AA61" s="33" t="s">
        <v>82</v>
      </c>
    </row>
    <row r="62" spans="1:34" outlineLevel="1" x14ac:dyDescent="0.25">
      <c r="A62" s="9" t="s">
        <v>81</v>
      </c>
      <c r="B62" s="142" t="s">
        <v>80</v>
      </c>
      <c r="C62" s="143"/>
      <c r="D62" s="143"/>
      <c r="E62" s="143"/>
      <c r="F62" s="143"/>
      <c r="G62" s="143"/>
      <c r="H62" s="143"/>
      <c r="I62" s="143"/>
      <c r="J62" s="144"/>
      <c r="AA62" s="33" t="s">
        <v>79</v>
      </c>
    </row>
    <row r="63" spans="1:34" ht="20.25" customHeight="1" outlineLevel="1" x14ac:dyDescent="0.25">
      <c r="A63" s="9"/>
      <c r="B63" s="139" t="s">
        <v>78</v>
      </c>
      <c r="C63" s="140"/>
      <c r="D63" s="140"/>
      <c r="E63" s="140"/>
      <c r="F63" s="140"/>
      <c r="G63" s="140"/>
      <c r="H63" s="140"/>
      <c r="I63" s="140"/>
      <c r="J63" s="141"/>
      <c r="AA63" s="1" t="s">
        <v>77</v>
      </c>
    </row>
    <row r="64" spans="1:34" hidden="1" outlineLevel="1" x14ac:dyDescent="0.25">
      <c r="A64" s="9"/>
      <c r="B64" s="108"/>
      <c r="C64" s="7"/>
      <c r="D64" s="7"/>
      <c r="E64" s="7"/>
      <c r="F64" s="7"/>
      <c r="G64" s="7"/>
      <c r="H64" s="7"/>
      <c r="I64" s="7"/>
      <c r="J64" s="88"/>
      <c r="AA64" s="33" t="s">
        <v>76</v>
      </c>
    </row>
    <row r="65" spans="1:27" s="5" customFormat="1" ht="14.45" customHeight="1" outlineLevel="1" x14ac:dyDescent="0.25">
      <c r="A65" s="9" t="s">
        <v>75</v>
      </c>
      <c r="B65" s="142" t="s">
        <v>74</v>
      </c>
      <c r="C65" s="143"/>
      <c r="D65" s="143"/>
      <c r="E65" s="143"/>
      <c r="F65" s="143"/>
      <c r="G65" s="143"/>
      <c r="H65" s="143"/>
      <c r="I65" s="143"/>
      <c r="J65" s="144"/>
      <c r="AA65" s="33" t="s">
        <v>73</v>
      </c>
    </row>
    <row r="66" spans="1:27" ht="13.5" customHeight="1" outlineLevel="1" x14ac:dyDescent="0.25">
      <c r="A66" s="9"/>
      <c r="B66" s="109"/>
      <c r="C66" s="138" t="s">
        <v>72</v>
      </c>
      <c r="D66" s="138"/>
      <c r="E66" s="138"/>
      <c r="F66" s="145">
        <v>41091</v>
      </c>
      <c r="G66" s="146"/>
      <c r="H66" s="146"/>
      <c r="I66" s="146"/>
      <c r="J66" s="147"/>
    </row>
    <row r="67" spans="1:27" ht="13.5" customHeight="1" outlineLevel="1" x14ac:dyDescent="0.25">
      <c r="A67" s="9"/>
      <c r="B67" s="109"/>
      <c r="C67" s="138" t="s">
        <v>71</v>
      </c>
      <c r="D67" s="138"/>
      <c r="E67" s="138"/>
      <c r="F67" s="146"/>
      <c r="G67" s="146"/>
      <c r="H67" s="146"/>
      <c r="I67" s="146"/>
      <c r="J67" s="147"/>
    </row>
    <row r="68" spans="1:27" ht="13.5" customHeight="1" outlineLevel="1" x14ac:dyDescent="0.25">
      <c r="A68" s="9"/>
      <c r="B68" s="109"/>
      <c r="C68" s="138" t="s">
        <v>70</v>
      </c>
      <c r="D68" s="138"/>
      <c r="E68" s="138"/>
      <c r="F68" s="146"/>
      <c r="G68" s="146"/>
      <c r="H68" s="146"/>
      <c r="I68" s="146"/>
      <c r="J68" s="147"/>
    </row>
    <row r="69" spans="1:27" ht="13.5" customHeight="1" outlineLevel="1" x14ac:dyDescent="0.25">
      <c r="A69" s="9"/>
      <c r="B69" s="109"/>
      <c r="C69" s="138" t="s">
        <v>69</v>
      </c>
      <c r="D69" s="138"/>
      <c r="E69" s="138"/>
      <c r="F69" s="146"/>
      <c r="G69" s="146"/>
      <c r="H69" s="146"/>
      <c r="I69" s="146"/>
      <c r="J69" s="147"/>
    </row>
    <row r="70" spans="1:27" ht="13.5" customHeight="1" outlineLevel="1" x14ac:dyDescent="0.25">
      <c r="A70" s="9"/>
      <c r="B70" s="109"/>
      <c r="C70" s="138" t="s">
        <v>68</v>
      </c>
      <c r="D70" s="138"/>
      <c r="E70" s="138"/>
      <c r="F70" s="146"/>
      <c r="G70" s="146"/>
      <c r="H70" s="146"/>
      <c r="I70" s="146"/>
      <c r="J70" s="147"/>
    </row>
    <row r="71" spans="1:27" ht="13.5" customHeight="1" outlineLevel="1" x14ac:dyDescent="0.25">
      <c r="A71" s="9"/>
      <c r="B71" s="109"/>
      <c r="C71" s="138" t="s">
        <v>67</v>
      </c>
      <c r="D71" s="138"/>
      <c r="E71" s="138"/>
      <c r="F71" s="146"/>
      <c r="G71" s="146"/>
      <c r="H71" s="146"/>
      <c r="I71" s="146"/>
      <c r="J71" s="147"/>
    </row>
    <row r="72" spans="1:27" ht="13.5" customHeight="1" outlineLevel="1" x14ac:dyDescent="0.25">
      <c r="A72" s="9"/>
      <c r="B72" s="109"/>
      <c r="C72" s="138" t="s">
        <v>66</v>
      </c>
      <c r="D72" s="138"/>
      <c r="E72" s="138"/>
      <c r="F72" s="146">
        <v>8644</v>
      </c>
      <c r="G72" s="146"/>
      <c r="H72" s="146"/>
      <c r="I72" s="146"/>
      <c r="J72" s="147"/>
    </row>
    <row r="73" spans="1:27" hidden="1" outlineLevel="1" x14ac:dyDescent="0.25">
      <c r="A73" s="9"/>
      <c r="B73" s="87"/>
      <c r="C73" s="7"/>
      <c r="D73" s="7"/>
      <c r="E73" s="7"/>
      <c r="F73" s="7"/>
      <c r="G73" s="7"/>
      <c r="H73" s="7"/>
      <c r="I73" s="7"/>
      <c r="J73" s="88"/>
    </row>
    <row r="74" spans="1:27" s="5" customFormat="1" outlineLevel="1" x14ac:dyDescent="0.25">
      <c r="A74" s="9" t="s">
        <v>65</v>
      </c>
      <c r="B74" s="201" t="s">
        <v>64</v>
      </c>
      <c r="C74" s="202"/>
      <c r="D74" s="202"/>
      <c r="E74" s="202"/>
      <c r="F74" s="202"/>
      <c r="G74" s="202"/>
      <c r="H74" s="202"/>
      <c r="I74" s="202"/>
      <c r="J74" s="203"/>
    </row>
    <row r="75" spans="1:27" ht="17.25" customHeight="1" outlineLevel="1" x14ac:dyDescent="0.25">
      <c r="A75" s="9"/>
      <c r="B75" s="139" t="s">
        <v>63</v>
      </c>
      <c r="C75" s="140"/>
      <c r="D75" s="140"/>
      <c r="E75" s="140"/>
      <c r="F75" s="140"/>
      <c r="G75" s="140"/>
      <c r="H75" s="140"/>
      <c r="I75" s="140"/>
      <c r="J75" s="141"/>
    </row>
    <row r="76" spans="1:27" hidden="1" x14ac:dyDescent="0.25">
      <c r="A76" s="12"/>
      <c r="B76" s="107"/>
      <c r="C76" s="7"/>
      <c r="D76" s="7"/>
      <c r="E76" s="7"/>
      <c r="F76" s="7"/>
      <c r="G76" s="7"/>
      <c r="H76" s="7"/>
      <c r="I76" s="7"/>
      <c r="J76" s="88"/>
    </row>
    <row r="77" spans="1:27" hidden="1" outlineLevel="1" x14ac:dyDescent="0.25">
      <c r="A77" s="12"/>
      <c r="B77" s="92" t="s">
        <v>62</v>
      </c>
      <c r="C77" s="7"/>
      <c r="D77" s="7"/>
      <c r="E77" s="7"/>
      <c r="F77" s="7"/>
      <c r="G77" s="7"/>
      <c r="H77" s="7"/>
      <c r="I77" s="7"/>
      <c r="J77" s="88"/>
    </row>
    <row r="78" spans="1:27" s="5" customFormat="1" ht="38.450000000000003" hidden="1" customHeight="1" outlineLevel="1" x14ac:dyDescent="0.25">
      <c r="A78" s="9" t="s">
        <v>61</v>
      </c>
      <c r="B78" s="142" t="s">
        <v>60</v>
      </c>
      <c r="C78" s="143"/>
      <c r="D78" s="143"/>
      <c r="E78" s="143"/>
      <c r="F78" s="143"/>
      <c r="G78" s="143"/>
      <c r="H78" s="143"/>
      <c r="I78" s="143"/>
      <c r="J78" s="144"/>
    </row>
    <row r="79" spans="1:27" ht="27.75" hidden="1" customHeight="1" outlineLevel="1" x14ac:dyDescent="0.25">
      <c r="A79" s="11"/>
      <c r="B79" s="139"/>
      <c r="C79" s="140"/>
      <c r="D79" s="140"/>
      <c r="E79" s="140"/>
      <c r="F79" s="140"/>
      <c r="G79" s="140"/>
      <c r="H79" s="140"/>
      <c r="I79" s="140"/>
      <c r="J79" s="141"/>
    </row>
    <row r="80" spans="1:27" hidden="1" collapsed="1" x14ac:dyDescent="0.25">
      <c r="A80" s="11"/>
      <c r="B80" s="109"/>
      <c r="C80" s="10"/>
      <c r="D80" s="10"/>
      <c r="E80" s="10"/>
      <c r="F80" s="10"/>
      <c r="G80" s="10"/>
      <c r="H80" s="10"/>
      <c r="I80" s="10"/>
      <c r="J80" s="110"/>
    </row>
    <row r="81" spans="1:22" ht="5.25" hidden="1" customHeight="1" x14ac:dyDescent="0.4">
      <c r="A81" s="21"/>
      <c r="B81" s="101"/>
      <c r="C81" s="85"/>
      <c r="D81" s="85"/>
      <c r="E81" s="85"/>
      <c r="F81" s="85"/>
      <c r="G81" s="85"/>
      <c r="H81" s="85"/>
      <c r="I81" s="85"/>
      <c r="J81" s="86"/>
      <c r="K81" s="21"/>
      <c r="L81" s="21"/>
      <c r="M81" s="21"/>
      <c r="N81" s="21"/>
      <c r="O81" s="21"/>
      <c r="P81" s="21"/>
      <c r="Q81" s="21"/>
      <c r="R81" s="21"/>
      <c r="S81" s="21"/>
      <c r="T81" s="21"/>
      <c r="U81" s="21"/>
      <c r="V81" s="21"/>
    </row>
    <row r="82" spans="1:22" s="3" customFormat="1" hidden="1" x14ac:dyDescent="0.25">
      <c r="B82" s="109"/>
      <c r="C82" s="10"/>
      <c r="D82" s="10"/>
      <c r="E82" s="10"/>
      <c r="F82" s="10"/>
      <c r="G82" s="10"/>
      <c r="H82" s="10"/>
      <c r="I82" s="10"/>
      <c r="J82" s="110"/>
    </row>
    <row r="83" spans="1:22" s="5" customFormat="1" x14ac:dyDescent="0.25">
      <c r="A83" s="6" t="s">
        <v>59</v>
      </c>
      <c r="B83" s="142" t="s">
        <v>58</v>
      </c>
      <c r="C83" s="143"/>
      <c r="D83" s="143"/>
      <c r="E83" s="143"/>
      <c r="F83" s="143"/>
      <c r="G83" s="143"/>
      <c r="H83" s="143"/>
      <c r="I83" s="143"/>
      <c r="J83" s="144"/>
    </row>
    <row r="84" spans="1:22" ht="21.75" customHeight="1" x14ac:dyDescent="0.25">
      <c r="A84" s="3"/>
      <c r="B84" s="139" t="s">
        <v>0</v>
      </c>
      <c r="C84" s="140"/>
      <c r="D84" s="140"/>
      <c r="E84" s="140"/>
      <c r="F84" s="140"/>
      <c r="G84" s="140"/>
      <c r="H84" s="140"/>
      <c r="I84" s="140"/>
      <c r="J84" s="141"/>
    </row>
    <row r="85" spans="1:22" hidden="1" x14ac:dyDescent="0.25">
      <c r="A85" s="3"/>
      <c r="B85" s="87"/>
      <c r="C85" s="7"/>
      <c r="D85" s="7"/>
      <c r="E85" s="7"/>
      <c r="F85" s="7"/>
      <c r="G85" s="7"/>
      <c r="H85" s="7"/>
      <c r="I85" s="7"/>
      <c r="J85" s="88"/>
    </row>
    <row r="86" spans="1:22" ht="26.25" hidden="1" x14ac:dyDescent="0.4">
      <c r="A86" s="21"/>
      <c r="B86" s="84" t="s">
        <v>57</v>
      </c>
      <c r="C86" s="85"/>
      <c r="D86" s="85"/>
      <c r="E86" s="85"/>
      <c r="F86" s="85"/>
      <c r="G86" s="85"/>
      <c r="H86" s="85"/>
      <c r="I86" s="85"/>
      <c r="J86" s="86"/>
      <c r="K86" s="21"/>
      <c r="L86" s="21"/>
      <c r="M86" s="21"/>
      <c r="N86" s="21"/>
      <c r="O86" s="21"/>
      <c r="P86" s="21"/>
      <c r="Q86" s="21"/>
      <c r="R86" s="21"/>
      <c r="S86" s="21"/>
      <c r="T86" s="21"/>
      <c r="U86" s="21"/>
      <c r="V86" s="21"/>
    </row>
    <row r="87" spans="1:22" ht="5.25" hidden="1" customHeight="1" x14ac:dyDescent="0.4">
      <c r="A87" s="21"/>
      <c r="B87" s="101"/>
      <c r="C87" s="85"/>
      <c r="D87" s="85"/>
      <c r="E87" s="85"/>
      <c r="F87" s="85"/>
      <c r="G87" s="85"/>
      <c r="H87" s="85"/>
      <c r="I87" s="85"/>
      <c r="J87" s="86"/>
      <c r="K87" s="21"/>
      <c r="L87" s="21"/>
      <c r="M87" s="21"/>
      <c r="N87" s="21"/>
      <c r="O87" s="21"/>
      <c r="P87" s="21"/>
      <c r="Q87" s="21"/>
      <c r="R87" s="21"/>
      <c r="S87" s="21"/>
      <c r="T87" s="21"/>
      <c r="U87" s="21"/>
      <c r="V87" s="21"/>
    </row>
    <row r="88" spans="1:22" s="5" customFormat="1" hidden="1" x14ac:dyDescent="0.25">
      <c r="A88" s="6" t="s">
        <v>56</v>
      </c>
      <c r="B88" s="142" t="s">
        <v>55</v>
      </c>
      <c r="C88" s="143"/>
      <c r="D88" s="143"/>
      <c r="E88" s="143"/>
      <c r="F88" s="143"/>
      <c r="G88" s="143"/>
      <c r="H88" s="143"/>
      <c r="I88" s="143"/>
      <c r="J88" s="144"/>
    </row>
    <row r="89" spans="1:22" ht="27.75" hidden="1" customHeight="1" x14ac:dyDescent="0.25">
      <c r="A89" s="2"/>
      <c r="B89" s="169" t="s">
        <v>54</v>
      </c>
      <c r="C89" s="170"/>
      <c r="D89" s="170"/>
      <c r="E89" s="170"/>
      <c r="F89" s="170"/>
      <c r="G89" s="170"/>
      <c r="H89" s="170"/>
      <c r="I89" s="170"/>
      <c r="J89" s="221"/>
    </row>
    <row r="90" spans="1:22" hidden="1" x14ac:dyDescent="0.25">
      <c r="A90" s="2"/>
      <c r="B90" s="111" t="s">
        <v>53</v>
      </c>
      <c r="C90" s="34"/>
      <c r="D90" s="34"/>
      <c r="E90" s="34"/>
      <c r="F90" s="34"/>
      <c r="G90" s="34"/>
      <c r="H90" s="34"/>
      <c r="I90" s="34"/>
      <c r="J90" s="112"/>
    </row>
    <row r="91" spans="1:22" x14ac:dyDescent="0.25">
      <c r="A91" s="2"/>
      <c r="B91" s="132" t="s">
        <v>213</v>
      </c>
      <c r="C91" s="133"/>
      <c r="D91" s="61" t="str">
        <f t="shared" ref="D91:I91" si="0">D$111</f>
        <v>FY19</v>
      </c>
      <c r="E91" s="35" t="str">
        <f t="shared" si="0"/>
        <v>FY20</v>
      </c>
      <c r="F91" s="35" t="str">
        <f t="shared" si="0"/>
        <v>FY21</v>
      </c>
      <c r="G91" s="35" t="str">
        <f t="shared" si="0"/>
        <v>FY22</v>
      </c>
      <c r="H91" s="35" t="str">
        <f t="shared" si="0"/>
        <v>FY23</v>
      </c>
      <c r="I91" s="35" t="str">
        <f t="shared" si="0"/>
        <v>FY24</v>
      </c>
      <c r="J91" s="113" t="s">
        <v>11</v>
      </c>
    </row>
    <row r="92" spans="1:22" ht="15" customHeight="1" x14ac:dyDescent="0.25">
      <c r="A92" s="2"/>
      <c r="B92" s="136" t="s">
        <v>212</v>
      </c>
      <c r="C92" s="137"/>
      <c r="D92" s="62">
        <f t="shared" ref="D92:I92" si="1">(D127+D139)-SUM(D101)</f>
        <v>976772</v>
      </c>
      <c r="E92" s="36">
        <f t="shared" si="1"/>
        <v>976772</v>
      </c>
      <c r="F92" s="36">
        <f t="shared" si="1"/>
        <v>976772</v>
      </c>
      <c r="G92" s="36">
        <f t="shared" si="1"/>
        <v>976772</v>
      </c>
      <c r="H92" s="36">
        <f t="shared" si="1"/>
        <v>976772</v>
      </c>
      <c r="I92" s="36">
        <f t="shared" si="1"/>
        <v>976772</v>
      </c>
      <c r="J92" s="114">
        <f>SUM(D92:I92)</f>
        <v>5860632</v>
      </c>
    </row>
    <row r="93" spans="1:22" ht="15" hidden="1" customHeight="1" outlineLevel="1" x14ac:dyDescent="0.25">
      <c r="A93" s="2"/>
      <c r="B93" s="181" t="s">
        <v>52</v>
      </c>
      <c r="C93" s="182"/>
      <c r="D93" s="63">
        <v>0</v>
      </c>
      <c r="E93" s="38">
        <v>0</v>
      </c>
      <c r="F93" s="38">
        <v>0</v>
      </c>
      <c r="G93" s="38">
        <v>0</v>
      </c>
      <c r="H93" s="38">
        <v>0</v>
      </c>
      <c r="I93" s="38">
        <v>0</v>
      </c>
      <c r="J93" s="114">
        <f>SUM(D93:I93)</f>
        <v>0</v>
      </c>
    </row>
    <row r="94" spans="1:22" ht="15" hidden="1" customHeight="1" outlineLevel="1" x14ac:dyDescent="0.25">
      <c r="A94" s="2"/>
      <c r="B94" s="181" t="s">
        <v>51</v>
      </c>
      <c r="C94" s="182"/>
      <c r="D94" s="63">
        <v>0</v>
      </c>
      <c r="E94" s="38">
        <v>0</v>
      </c>
      <c r="F94" s="38">
        <v>0</v>
      </c>
      <c r="G94" s="38">
        <v>0</v>
      </c>
      <c r="H94" s="38">
        <v>0</v>
      </c>
      <c r="I94" s="38">
        <v>0</v>
      </c>
      <c r="J94" s="114">
        <f>SUM(D94:I94)</f>
        <v>0</v>
      </c>
    </row>
    <row r="95" spans="1:22" ht="15" hidden="1" customHeight="1" outlineLevel="1" x14ac:dyDescent="0.25">
      <c r="A95" s="2"/>
      <c r="B95" s="181" t="s">
        <v>50</v>
      </c>
      <c r="C95" s="182"/>
      <c r="D95" s="63">
        <v>0</v>
      </c>
      <c r="E95" s="38">
        <v>0</v>
      </c>
      <c r="F95" s="38">
        <v>0</v>
      </c>
      <c r="G95" s="38">
        <v>0</v>
      </c>
      <c r="H95" s="38">
        <v>0</v>
      </c>
      <c r="I95" s="38">
        <v>0</v>
      </c>
      <c r="J95" s="114">
        <f>SUM(D95:I95)</f>
        <v>0</v>
      </c>
    </row>
    <row r="96" spans="1:22" ht="15" hidden="1" customHeight="1" outlineLevel="1" x14ac:dyDescent="0.25">
      <c r="A96" s="2"/>
      <c r="B96" s="181" t="s">
        <v>49</v>
      </c>
      <c r="C96" s="182"/>
      <c r="D96" s="63">
        <v>0</v>
      </c>
      <c r="E96" s="38">
        <v>0</v>
      </c>
      <c r="F96" s="38">
        <v>0</v>
      </c>
      <c r="G96" s="38">
        <v>0</v>
      </c>
      <c r="H96" s="38">
        <v>0</v>
      </c>
      <c r="I96" s="38">
        <v>0</v>
      </c>
      <c r="J96" s="114">
        <f>SUM(D96:I96)</f>
        <v>0</v>
      </c>
    </row>
    <row r="97" spans="1:24" ht="15" customHeight="1" collapsed="1" x14ac:dyDescent="0.25">
      <c r="A97" s="2"/>
      <c r="B97" s="132" t="s">
        <v>48</v>
      </c>
      <c r="C97" s="133"/>
      <c r="D97" s="64"/>
      <c r="E97" s="39"/>
      <c r="F97" s="40"/>
      <c r="G97" s="40"/>
      <c r="H97" s="40"/>
      <c r="I97" s="40"/>
      <c r="J97" s="115"/>
    </row>
    <row r="98" spans="1:24" x14ac:dyDescent="0.25">
      <c r="A98" s="2"/>
      <c r="B98" s="136" t="s">
        <v>47</v>
      </c>
      <c r="C98" s="137"/>
      <c r="D98" s="65"/>
      <c r="E98" s="41"/>
      <c r="F98" s="41"/>
      <c r="G98" s="41"/>
      <c r="H98" s="41"/>
      <c r="I98" s="41"/>
      <c r="J98" s="114">
        <f>SUM(D98:I98)</f>
        <v>0</v>
      </c>
    </row>
    <row r="99" spans="1:24" x14ac:dyDescent="0.25">
      <c r="A99" s="2"/>
      <c r="B99" s="136" t="s">
        <v>46</v>
      </c>
      <c r="C99" s="137"/>
      <c r="D99" s="66"/>
      <c r="E99" s="41"/>
      <c r="F99" s="41"/>
      <c r="G99" s="41"/>
      <c r="H99" s="41"/>
      <c r="I99" s="41"/>
      <c r="J99" s="114">
        <f>SUM(D99:I99)</f>
        <v>0</v>
      </c>
    </row>
    <row r="100" spans="1:24" x14ac:dyDescent="0.25">
      <c r="A100" s="2"/>
      <c r="B100" s="134" t="s">
        <v>45</v>
      </c>
      <c r="C100" s="135"/>
      <c r="D100" s="66"/>
      <c r="E100" s="42"/>
      <c r="F100" s="42"/>
      <c r="G100" s="42"/>
      <c r="H100" s="42"/>
      <c r="I100" s="42"/>
      <c r="J100" s="114">
        <f>SUM(D100:I100)</f>
        <v>0</v>
      </c>
    </row>
    <row r="101" spans="1:24" x14ac:dyDescent="0.25">
      <c r="A101" s="2"/>
      <c r="B101" s="132" t="s">
        <v>44</v>
      </c>
      <c r="C101" s="133"/>
      <c r="D101" s="62">
        <f t="shared" ref="D101:I101" si="2">SUM(D98:D100)</f>
        <v>0</v>
      </c>
      <c r="E101" s="36">
        <f t="shared" si="2"/>
        <v>0</v>
      </c>
      <c r="F101" s="36">
        <f t="shared" si="2"/>
        <v>0</v>
      </c>
      <c r="G101" s="36">
        <f t="shared" si="2"/>
        <v>0</v>
      </c>
      <c r="H101" s="36">
        <f t="shared" si="2"/>
        <v>0</v>
      </c>
      <c r="I101" s="36">
        <f t="shared" si="2"/>
        <v>0</v>
      </c>
      <c r="J101" s="114">
        <f>SUM(D101:I101)</f>
        <v>0</v>
      </c>
    </row>
    <row r="102" spans="1:24" s="5" customFormat="1" ht="15.75" thickBot="1" x14ac:dyDescent="0.3">
      <c r="A102" s="6"/>
      <c r="B102" s="154" t="s">
        <v>43</v>
      </c>
      <c r="C102" s="155"/>
      <c r="D102" s="67">
        <f t="shared" ref="D102:J102" si="3">SUM(D92:D96)+D101</f>
        <v>976772</v>
      </c>
      <c r="E102" s="43">
        <f t="shared" si="3"/>
        <v>976772</v>
      </c>
      <c r="F102" s="43">
        <f t="shared" si="3"/>
        <v>976772</v>
      </c>
      <c r="G102" s="43">
        <f t="shared" si="3"/>
        <v>976772</v>
      </c>
      <c r="H102" s="43">
        <f t="shared" si="3"/>
        <v>976772</v>
      </c>
      <c r="I102" s="43">
        <f t="shared" si="3"/>
        <v>976772</v>
      </c>
      <c r="J102" s="116">
        <f t="shared" si="3"/>
        <v>5860632</v>
      </c>
    </row>
    <row r="103" spans="1:24" ht="15.75" hidden="1" thickTop="1" x14ac:dyDescent="0.25">
      <c r="A103" s="2"/>
      <c r="B103" s="117"/>
      <c r="C103" s="7"/>
      <c r="D103" s="7"/>
      <c r="E103" s="7"/>
      <c r="F103" s="7"/>
      <c r="G103" s="7"/>
      <c r="H103" s="7"/>
      <c r="I103" s="7"/>
      <c r="J103" s="88"/>
    </row>
    <row r="104" spans="1:24" ht="23.25" customHeight="1" thickTop="1" x14ac:dyDescent="0.25">
      <c r="A104" s="9" t="s">
        <v>37</v>
      </c>
      <c r="B104" s="151" t="s">
        <v>42</v>
      </c>
      <c r="C104" s="152"/>
      <c r="D104" s="152"/>
      <c r="E104" s="152"/>
      <c r="F104" s="152"/>
      <c r="G104" s="152"/>
      <c r="H104" s="152"/>
      <c r="I104" s="152"/>
      <c r="J104" s="153"/>
      <c r="W104" s="31" t="s">
        <v>41</v>
      </c>
      <c r="X104" s="31" t="b">
        <v>1</v>
      </c>
    </row>
    <row r="105" spans="1:24" ht="15" customHeight="1" x14ac:dyDescent="0.25">
      <c r="A105" s="2"/>
      <c r="B105" s="169" t="s">
        <v>40</v>
      </c>
      <c r="C105" s="170"/>
      <c r="D105" s="170"/>
      <c r="E105" s="170"/>
      <c r="F105" s="170"/>
      <c r="G105" s="170"/>
      <c r="H105" s="222">
        <v>976772</v>
      </c>
      <c r="I105" s="223"/>
      <c r="J105" s="104"/>
      <c r="W105" s="31" t="s">
        <v>39</v>
      </c>
      <c r="X105" s="31" t="b">
        <v>0</v>
      </c>
    </row>
    <row r="106" spans="1:24" ht="15" hidden="1" customHeight="1" x14ac:dyDescent="0.25">
      <c r="A106" s="2"/>
      <c r="B106" s="169" t="s">
        <v>38</v>
      </c>
      <c r="C106" s="170"/>
      <c r="D106" s="170"/>
      <c r="E106" s="170"/>
      <c r="F106" s="170"/>
      <c r="G106" s="170"/>
      <c r="H106" s="18"/>
      <c r="I106" s="18"/>
      <c r="J106" s="104"/>
      <c r="W106" s="31"/>
      <c r="X106" s="31"/>
    </row>
    <row r="107" spans="1:24" hidden="1" x14ac:dyDescent="0.25">
      <c r="A107" s="2"/>
      <c r="B107" s="87"/>
      <c r="C107" s="7"/>
      <c r="D107" s="7"/>
      <c r="E107" s="7"/>
      <c r="F107" s="7"/>
      <c r="G107" s="7"/>
      <c r="H107" s="7"/>
      <c r="I107" s="7"/>
      <c r="J107" s="88"/>
    </row>
    <row r="108" spans="1:24" s="5" customFormat="1" ht="15" hidden="1" customHeight="1" outlineLevel="1" x14ac:dyDescent="0.25">
      <c r="A108" s="6" t="s">
        <v>37</v>
      </c>
      <c r="B108" s="151" t="s">
        <v>36</v>
      </c>
      <c r="C108" s="152"/>
      <c r="D108" s="152"/>
      <c r="E108" s="152"/>
      <c r="F108" s="152"/>
      <c r="G108" s="152"/>
      <c r="H108" s="152"/>
      <c r="I108" s="152"/>
      <c r="J108" s="153"/>
    </row>
    <row r="109" spans="1:24" ht="30.75" hidden="1" customHeight="1" outlineLevel="1" x14ac:dyDescent="0.25">
      <c r="A109" s="2"/>
      <c r="B109" s="169" t="s">
        <v>35</v>
      </c>
      <c r="C109" s="170"/>
      <c r="D109" s="170"/>
      <c r="E109" s="170"/>
      <c r="F109" s="170"/>
      <c r="G109" s="170"/>
      <c r="H109" s="170"/>
      <c r="I109" s="170"/>
      <c r="J109" s="221"/>
    </row>
    <row r="110" spans="1:24" hidden="1" outlineLevel="1" x14ac:dyDescent="0.25">
      <c r="A110" s="2"/>
      <c r="B110" s="111" t="s">
        <v>19</v>
      </c>
      <c r="C110" s="34"/>
      <c r="D110" s="34"/>
      <c r="E110" s="34"/>
      <c r="F110" s="34"/>
      <c r="G110" s="34"/>
      <c r="H110" s="34"/>
      <c r="I110" s="34"/>
      <c r="J110" s="112"/>
    </row>
    <row r="111" spans="1:24" ht="15.75" outlineLevel="1" thickBot="1" x14ac:dyDescent="0.3">
      <c r="A111" s="2"/>
      <c r="B111" s="179" t="s">
        <v>34</v>
      </c>
      <c r="C111" s="180"/>
      <c r="D111" s="35" t="s">
        <v>17</v>
      </c>
      <c r="E111" s="44" t="s">
        <v>16</v>
      </c>
      <c r="F111" s="44" t="s">
        <v>15</v>
      </c>
      <c r="G111" s="44" t="s">
        <v>14</v>
      </c>
      <c r="H111" s="44" t="s">
        <v>13</v>
      </c>
      <c r="I111" s="44" t="s">
        <v>12</v>
      </c>
      <c r="J111" s="113" t="s">
        <v>11</v>
      </c>
    </row>
    <row r="112" spans="1:24" ht="15.75" outlineLevel="1" thickBot="1" x14ac:dyDescent="0.3">
      <c r="A112" s="2"/>
      <c r="B112" s="185" t="s">
        <v>33</v>
      </c>
      <c r="C112" s="186"/>
      <c r="D112" s="37"/>
      <c r="E112" s="8">
        <v>2.5000000000000001E-2</v>
      </c>
      <c r="F112" s="8">
        <v>2.5000000000000001E-2</v>
      </c>
      <c r="G112" s="8">
        <f>$F112</f>
        <v>2.5000000000000001E-2</v>
      </c>
      <c r="H112" s="8">
        <f>$F112</f>
        <v>2.5000000000000001E-2</v>
      </c>
      <c r="I112" s="8">
        <f>$F112</f>
        <v>2.5000000000000001E-2</v>
      </c>
      <c r="J112" s="118"/>
    </row>
    <row r="113" spans="1:10" hidden="1" outlineLevel="1" x14ac:dyDescent="0.25">
      <c r="A113" s="2"/>
      <c r="B113" s="185" t="s">
        <v>32</v>
      </c>
      <c r="C113" s="186"/>
      <c r="D113" s="42"/>
      <c r="E113" s="42"/>
      <c r="F113" s="45">
        <f>E113*(1+$G$112)</f>
        <v>0</v>
      </c>
      <c r="G113" s="45">
        <f>F113*(1+$G$112)</f>
        <v>0</v>
      </c>
      <c r="H113" s="45">
        <f>G113*(1+$H$112)</f>
        <v>0</v>
      </c>
      <c r="I113" s="45">
        <f>H113*(1+$I$112)</f>
        <v>0</v>
      </c>
      <c r="J113" s="119">
        <f>SUM(D113:I113)</f>
        <v>0</v>
      </c>
    </row>
    <row r="114" spans="1:10" ht="15.95" hidden="1" customHeight="1" outlineLevel="1" x14ac:dyDescent="0.25">
      <c r="A114" s="2"/>
      <c r="B114" s="183" t="s">
        <v>31</v>
      </c>
      <c r="C114" s="184"/>
      <c r="D114" s="42"/>
      <c r="E114" s="42"/>
      <c r="F114" s="46">
        <f>E114*(1+$G$112)</f>
        <v>0</v>
      </c>
      <c r="G114" s="46">
        <f>F114*(1+$G$112)</f>
        <v>0</v>
      </c>
      <c r="H114" s="46">
        <f>G114*(1+$H$112)</f>
        <v>0</v>
      </c>
      <c r="I114" s="46">
        <f>H114*(1+$I$112)</f>
        <v>0</v>
      </c>
      <c r="J114" s="119">
        <f>SUM(D114:I114)</f>
        <v>0</v>
      </c>
    </row>
    <row r="115" spans="1:10" outlineLevel="1" x14ac:dyDescent="0.25">
      <c r="A115" s="2"/>
      <c r="B115" s="185" t="s">
        <v>30</v>
      </c>
      <c r="C115" s="186"/>
      <c r="D115" s="47"/>
      <c r="E115" s="47"/>
      <c r="F115" s="48"/>
      <c r="G115" s="48"/>
      <c r="H115" s="48"/>
      <c r="I115" s="48"/>
      <c r="J115" s="120"/>
    </row>
    <row r="116" spans="1:10" outlineLevel="1" x14ac:dyDescent="0.25">
      <c r="A116" s="2"/>
      <c r="B116" s="185" t="s">
        <v>29</v>
      </c>
      <c r="C116" s="186"/>
      <c r="D116" s="36">
        <v>8644</v>
      </c>
      <c r="E116" s="36">
        <v>8644</v>
      </c>
      <c r="F116" s="36">
        <v>8644</v>
      </c>
      <c r="G116" s="36">
        <v>8644</v>
      </c>
      <c r="H116" s="36">
        <v>8644</v>
      </c>
      <c r="I116" s="36">
        <v>8644</v>
      </c>
      <c r="J116" s="122">
        <v>8644</v>
      </c>
    </row>
    <row r="117" spans="1:10" outlineLevel="1" x14ac:dyDescent="0.25">
      <c r="A117" s="2"/>
      <c r="B117" s="185" t="s">
        <v>28</v>
      </c>
      <c r="C117" s="186"/>
      <c r="D117" s="36">
        <v>113</v>
      </c>
      <c r="E117" s="36">
        <v>113</v>
      </c>
      <c r="F117" s="36">
        <v>113</v>
      </c>
      <c r="G117" s="36">
        <v>113</v>
      </c>
      <c r="H117" s="36">
        <v>113</v>
      </c>
      <c r="I117" s="36">
        <v>113</v>
      </c>
      <c r="J117" s="122">
        <v>113</v>
      </c>
    </row>
    <row r="118" spans="1:10" outlineLevel="1" x14ac:dyDescent="0.25">
      <c r="A118" s="2"/>
      <c r="B118" s="185" t="s">
        <v>27</v>
      </c>
      <c r="C118" s="186"/>
      <c r="D118" s="36">
        <f>+D116*D117</f>
        <v>976772</v>
      </c>
      <c r="E118" s="36">
        <f t="shared" ref="E118:I118" si="4">+E116*E117</f>
        <v>976772</v>
      </c>
      <c r="F118" s="36">
        <f t="shared" si="4"/>
        <v>976772</v>
      </c>
      <c r="G118" s="36">
        <f t="shared" si="4"/>
        <v>976772</v>
      </c>
      <c r="H118" s="36">
        <f t="shared" si="4"/>
        <v>976772</v>
      </c>
      <c r="I118" s="36">
        <f t="shared" si="4"/>
        <v>976772</v>
      </c>
      <c r="J118" s="122">
        <v>-8418</v>
      </c>
    </row>
    <row r="119" spans="1:10" outlineLevel="1" x14ac:dyDescent="0.25">
      <c r="A119" s="2"/>
      <c r="B119" s="185" t="s">
        <v>26</v>
      </c>
      <c r="C119" s="186"/>
      <c r="D119" s="36">
        <v>0</v>
      </c>
      <c r="E119" s="36">
        <v>0</v>
      </c>
      <c r="F119" s="36">
        <v>0</v>
      </c>
      <c r="G119" s="36">
        <v>0</v>
      </c>
      <c r="H119" s="36">
        <v>0</v>
      </c>
      <c r="I119" s="36">
        <v>0</v>
      </c>
      <c r="J119" s="122">
        <v>-16949</v>
      </c>
    </row>
    <row r="120" spans="1:10" outlineLevel="1" x14ac:dyDescent="0.25">
      <c r="A120" s="2"/>
      <c r="B120" s="185" t="s">
        <v>25</v>
      </c>
      <c r="C120" s="186"/>
      <c r="D120" s="36">
        <v>0</v>
      </c>
      <c r="E120" s="36">
        <v>0</v>
      </c>
      <c r="F120" s="36">
        <v>0</v>
      </c>
      <c r="G120" s="36">
        <v>0</v>
      </c>
      <c r="H120" s="36">
        <v>0</v>
      </c>
      <c r="I120" s="36">
        <v>0</v>
      </c>
      <c r="J120" s="122">
        <v>-25480</v>
      </c>
    </row>
    <row r="121" spans="1:10" outlineLevel="1" x14ac:dyDescent="0.25">
      <c r="A121" s="2"/>
      <c r="B121" s="134" t="s">
        <v>24</v>
      </c>
      <c r="C121" s="135"/>
      <c r="D121" s="36">
        <v>0</v>
      </c>
      <c r="E121" s="36">
        <v>0</v>
      </c>
      <c r="F121" s="36">
        <v>0</v>
      </c>
      <c r="G121" s="36">
        <v>0</v>
      </c>
      <c r="H121" s="36">
        <v>0</v>
      </c>
      <c r="I121" s="36">
        <v>0</v>
      </c>
      <c r="J121" s="122">
        <v>-34011</v>
      </c>
    </row>
    <row r="122" spans="1:10" outlineLevel="1" x14ac:dyDescent="0.25">
      <c r="A122" s="2"/>
      <c r="B122" s="134" t="s">
        <v>24</v>
      </c>
      <c r="C122" s="135"/>
      <c r="D122" s="36">
        <v>0</v>
      </c>
      <c r="E122" s="36">
        <v>0</v>
      </c>
      <c r="F122" s="36">
        <v>0</v>
      </c>
      <c r="G122" s="36">
        <v>0</v>
      </c>
      <c r="H122" s="36">
        <v>0</v>
      </c>
      <c r="I122" s="36">
        <v>0</v>
      </c>
      <c r="J122" s="122">
        <v>-42542</v>
      </c>
    </row>
    <row r="123" spans="1:10" outlineLevel="1" x14ac:dyDescent="0.25">
      <c r="A123" s="2"/>
      <c r="B123" s="185" t="s">
        <v>23</v>
      </c>
      <c r="C123" s="186"/>
      <c r="D123" s="36">
        <f>+D118</f>
        <v>976772</v>
      </c>
      <c r="E123" s="36">
        <f t="shared" ref="E123:I123" si="5">+E118</f>
        <v>976772</v>
      </c>
      <c r="F123" s="36">
        <f t="shared" si="5"/>
        <v>976772</v>
      </c>
      <c r="G123" s="36">
        <f t="shared" si="5"/>
        <v>976772</v>
      </c>
      <c r="H123" s="36">
        <f t="shared" si="5"/>
        <v>976772</v>
      </c>
      <c r="I123" s="36">
        <f t="shared" si="5"/>
        <v>976772</v>
      </c>
      <c r="J123" s="122">
        <v>-51073</v>
      </c>
    </row>
    <row r="124" spans="1:10" ht="15" customHeight="1" outlineLevel="1" x14ac:dyDescent="0.25">
      <c r="A124" s="2"/>
      <c r="B124" s="134" t="s">
        <v>5</v>
      </c>
      <c r="C124" s="135"/>
      <c r="D124" s="41"/>
      <c r="E124" s="41"/>
      <c r="F124" s="41">
        <f t="shared" ref="F124:G126" si="6">E124*(1+$G$112)</f>
        <v>0</v>
      </c>
      <c r="G124" s="41">
        <f t="shared" si="6"/>
        <v>0</v>
      </c>
      <c r="H124" s="41">
        <f>G124*(1+$H$112)</f>
        <v>0</v>
      </c>
      <c r="I124" s="41">
        <f>H124*(1+$I$112)</f>
        <v>0</v>
      </c>
      <c r="J124" s="129">
        <f>SUM(D124:I124)</f>
        <v>0</v>
      </c>
    </row>
    <row r="125" spans="1:10" ht="15" customHeight="1" outlineLevel="1" x14ac:dyDescent="0.25">
      <c r="A125" s="2"/>
      <c r="B125" s="134" t="s">
        <v>5</v>
      </c>
      <c r="C125" s="135"/>
      <c r="D125" s="41"/>
      <c r="E125" s="41"/>
      <c r="F125" s="41">
        <f t="shared" si="6"/>
        <v>0</v>
      </c>
      <c r="G125" s="41">
        <f t="shared" si="6"/>
        <v>0</v>
      </c>
      <c r="H125" s="41">
        <f>G125*(1+$H$112)</f>
        <v>0</v>
      </c>
      <c r="I125" s="41">
        <f>H125*(1+$I$112)</f>
        <v>0</v>
      </c>
      <c r="J125" s="129">
        <f>SUM(D125:I125)</f>
        <v>0</v>
      </c>
    </row>
    <row r="126" spans="1:10" ht="15" hidden="1" customHeight="1" outlineLevel="1" x14ac:dyDescent="0.25">
      <c r="A126" s="2"/>
      <c r="B126" s="134" t="s">
        <v>5</v>
      </c>
      <c r="C126" s="135"/>
      <c r="D126" s="41"/>
      <c r="E126" s="41"/>
      <c r="F126" s="41">
        <f t="shared" si="6"/>
        <v>0</v>
      </c>
      <c r="G126" s="41">
        <f t="shared" si="6"/>
        <v>0</v>
      </c>
      <c r="H126" s="41">
        <f>G126*(1+$H$112)</f>
        <v>0</v>
      </c>
      <c r="I126" s="41">
        <f>H126*(1+$I$112)</f>
        <v>0</v>
      </c>
      <c r="J126" s="129">
        <f>SUM(D126:I126)</f>
        <v>0</v>
      </c>
    </row>
    <row r="127" spans="1:10" s="5" customFormat="1" ht="15.75" outlineLevel="1" thickBot="1" x14ac:dyDescent="0.3">
      <c r="A127" s="6"/>
      <c r="B127" s="154" t="s">
        <v>22</v>
      </c>
      <c r="C127" s="155"/>
      <c r="D127" s="49">
        <f t="shared" ref="D127:J127" si="7">D113+D114+D123+D124+D126+D125</f>
        <v>976772</v>
      </c>
      <c r="E127" s="49">
        <f t="shared" si="7"/>
        <v>976772</v>
      </c>
      <c r="F127" s="49">
        <f t="shared" si="7"/>
        <v>976772</v>
      </c>
      <c r="G127" s="49">
        <f t="shared" si="7"/>
        <v>976772</v>
      </c>
      <c r="H127" s="49">
        <f t="shared" si="7"/>
        <v>976772</v>
      </c>
      <c r="I127" s="49">
        <f t="shared" si="7"/>
        <v>976772</v>
      </c>
      <c r="J127" s="123">
        <f t="shared" si="7"/>
        <v>-51073</v>
      </c>
    </row>
    <row r="128" spans="1:10" ht="15.75" hidden="1" outlineLevel="1" thickTop="1" x14ac:dyDescent="0.25">
      <c r="A128" s="2"/>
      <c r="B128" s="117"/>
      <c r="C128" s="7"/>
      <c r="D128" s="7"/>
      <c r="E128" s="7"/>
      <c r="F128" s="7"/>
      <c r="G128" s="7"/>
      <c r="H128" s="7"/>
      <c r="I128" s="7"/>
      <c r="J128" s="88"/>
    </row>
    <row r="129" spans="1:10" ht="15.75" hidden="1" thickTop="1" x14ac:dyDescent="0.25">
      <c r="A129" s="2"/>
      <c r="B129" s="117"/>
      <c r="C129" s="7"/>
      <c r="D129" s="7"/>
      <c r="E129" s="7"/>
      <c r="F129" s="7"/>
      <c r="G129" s="7"/>
      <c r="H129" s="7"/>
      <c r="I129" s="7"/>
      <c r="J129" s="88"/>
    </row>
    <row r="130" spans="1:10" s="5" customFormat="1" ht="15" hidden="1" customHeight="1" outlineLevel="1" x14ac:dyDescent="0.25">
      <c r="A130" s="6" t="s">
        <v>21</v>
      </c>
      <c r="B130" s="151" t="s">
        <v>20</v>
      </c>
      <c r="C130" s="152"/>
      <c r="D130" s="152"/>
      <c r="E130" s="152"/>
      <c r="F130" s="152"/>
      <c r="G130" s="152"/>
      <c r="H130" s="152"/>
      <c r="I130" s="152"/>
      <c r="J130" s="153"/>
    </row>
    <row r="131" spans="1:10" ht="15.75" hidden="1" outlineLevel="1" thickTop="1" x14ac:dyDescent="0.25">
      <c r="A131" s="2"/>
      <c r="B131" s="111" t="s">
        <v>19</v>
      </c>
      <c r="C131" s="34"/>
      <c r="D131" s="34"/>
      <c r="E131" s="34"/>
      <c r="F131" s="34"/>
      <c r="G131" s="34"/>
      <c r="H131" s="34"/>
      <c r="I131" s="34"/>
      <c r="J131" s="112"/>
    </row>
    <row r="132" spans="1:10" ht="15.75" hidden="1" outlineLevel="1" thickTop="1" x14ac:dyDescent="0.25">
      <c r="A132" s="2"/>
      <c r="B132" s="179" t="s">
        <v>18</v>
      </c>
      <c r="C132" s="180"/>
      <c r="D132" s="35" t="s">
        <v>17</v>
      </c>
      <c r="E132" s="44" t="s">
        <v>16</v>
      </c>
      <c r="F132" s="44" t="s">
        <v>15</v>
      </c>
      <c r="G132" s="44" t="s">
        <v>14</v>
      </c>
      <c r="H132" s="44" t="s">
        <v>13</v>
      </c>
      <c r="I132" s="44" t="s">
        <v>12</v>
      </c>
      <c r="J132" s="124" t="s">
        <v>11</v>
      </c>
    </row>
    <row r="133" spans="1:10" ht="15.75" hidden="1" outlineLevel="1" thickTop="1" x14ac:dyDescent="0.25">
      <c r="A133" s="2"/>
      <c r="B133" s="229" t="s">
        <v>10</v>
      </c>
      <c r="C133" s="230"/>
      <c r="D133" s="41"/>
      <c r="E133" s="41"/>
      <c r="F133" s="41"/>
      <c r="G133" s="41"/>
      <c r="H133" s="41"/>
      <c r="I133" s="41"/>
      <c r="J133" s="125">
        <f t="shared" ref="J133:J138" si="8">SUM(D133:I133)</f>
        <v>0</v>
      </c>
    </row>
    <row r="134" spans="1:10" ht="15.75" hidden="1" outlineLevel="1" thickTop="1" x14ac:dyDescent="0.25">
      <c r="A134" s="2"/>
      <c r="B134" s="229" t="s">
        <v>9</v>
      </c>
      <c r="C134" s="230"/>
      <c r="D134" s="41"/>
      <c r="E134" s="41"/>
      <c r="F134" s="41"/>
      <c r="G134" s="41"/>
      <c r="H134" s="41"/>
      <c r="I134" s="41"/>
      <c r="J134" s="125">
        <f t="shared" si="8"/>
        <v>0</v>
      </c>
    </row>
    <row r="135" spans="1:10" ht="15.75" hidden="1" outlineLevel="1" thickTop="1" x14ac:dyDescent="0.25">
      <c r="A135" s="2"/>
      <c r="B135" s="229" t="s">
        <v>8</v>
      </c>
      <c r="C135" s="230"/>
      <c r="D135" s="41"/>
      <c r="E135" s="41"/>
      <c r="F135" s="41"/>
      <c r="G135" s="41"/>
      <c r="H135" s="41"/>
      <c r="I135" s="41"/>
      <c r="J135" s="125">
        <f t="shared" si="8"/>
        <v>0</v>
      </c>
    </row>
    <row r="136" spans="1:10" ht="15.75" hidden="1" outlineLevel="1" thickTop="1" x14ac:dyDescent="0.25">
      <c r="A136" s="2"/>
      <c r="B136" s="229" t="s">
        <v>7</v>
      </c>
      <c r="C136" s="230"/>
      <c r="D136" s="41"/>
      <c r="E136" s="41"/>
      <c r="F136" s="41"/>
      <c r="G136" s="41"/>
      <c r="H136" s="41"/>
      <c r="I136" s="41"/>
      <c r="J136" s="125">
        <f t="shared" si="8"/>
        <v>0</v>
      </c>
    </row>
    <row r="137" spans="1:10" ht="15.75" hidden="1" outlineLevel="1" thickTop="1" x14ac:dyDescent="0.25">
      <c r="A137" s="2"/>
      <c r="B137" s="229" t="s">
        <v>6</v>
      </c>
      <c r="C137" s="230"/>
      <c r="D137" s="41"/>
      <c r="E137" s="41"/>
      <c r="F137" s="41"/>
      <c r="G137" s="41"/>
      <c r="H137" s="41"/>
      <c r="I137" s="41"/>
      <c r="J137" s="125">
        <f t="shared" si="8"/>
        <v>0</v>
      </c>
    </row>
    <row r="138" spans="1:10" ht="15.75" hidden="1" outlineLevel="1" thickTop="1" x14ac:dyDescent="0.25">
      <c r="A138" s="2"/>
      <c r="B138" s="134" t="s">
        <v>5</v>
      </c>
      <c r="C138" s="135"/>
      <c r="D138" s="41"/>
      <c r="E138" s="41"/>
      <c r="F138" s="41"/>
      <c r="G138" s="41"/>
      <c r="H138" s="41"/>
      <c r="I138" s="41"/>
      <c r="J138" s="125">
        <f t="shared" si="8"/>
        <v>0</v>
      </c>
    </row>
    <row r="139" spans="1:10" s="5" customFormat="1" ht="16.5" hidden="1" outlineLevel="1" thickTop="1" thickBot="1" x14ac:dyDescent="0.3">
      <c r="A139" s="6"/>
      <c r="B139" s="224" t="s">
        <v>4</v>
      </c>
      <c r="C139" s="225"/>
      <c r="D139" s="49">
        <f t="shared" ref="D139:J139" si="9">SUM(D133:D138)</f>
        <v>0</v>
      </c>
      <c r="E139" s="49">
        <f t="shared" si="9"/>
        <v>0</v>
      </c>
      <c r="F139" s="49">
        <f t="shared" si="9"/>
        <v>0</v>
      </c>
      <c r="G139" s="49">
        <f t="shared" si="9"/>
        <v>0</v>
      </c>
      <c r="H139" s="49">
        <f t="shared" si="9"/>
        <v>0</v>
      </c>
      <c r="I139" s="49">
        <f t="shared" si="9"/>
        <v>0</v>
      </c>
      <c r="J139" s="123">
        <f t="shared" si="9"/>
        <v>0</v>
      </c>
    </row>
    <row r="140" spans="1:10" ht="15.75" hidden="1" outlineLevel="1" thickTop="1" x14ac:dyDescent="0.25">
      <c r="A140" s="2"/>
      <c r="B140" s="117"/>
      <c r="C140" s="7"/>
      <c r="D140" s="7"/>
      <c r="E140" s="7"/>
      <c r="F140" s="7"/>
      <c r="G140" s="7"/>
      <c r="H140" s="7"/>
      <c r="I140" s="7"/>
      <c r="J140" s="88"/>
    </row>
    <row r="141" spans="1:10" ht="15.75" hidden="1" collapsed="1" thickTop="1" x14ac:dyDescent="0.25">
      <c r="A141" s="2"/>
      <c r="B141" s="117"/>
      <c r="C141" s="7"/>
      <c r="D141" s="7"/>
      <c r="E141" s="7"/>
      <c r="F141" s="7"/>
      <c r="G141" s="7"/>
      <c r="H141" s="7"/>
      <c r="I141" s="7"/>
      <c r="J141" s="88"/>
    </row>
    <row r="142" spans="1:10" ht="15.75" hidden="1" thickTop="1" x14ac:dyDescent="0.25">
      <c r="A142" s="2"/>
      <c r="B142" s="126" t="s">
        <v>3</v>
      </c>
      <c r="C142" s="7"/>
      <c r="D142" s="7"/>
      <c r="E142" s="7"/>
      <c r="F142" s="7"/>
      <c r="G142" s="7"/>
      <c r="H142" s="7"/>
      <c r="I142" s="7"/>
      <c r="J142" s="88"/>
    </row>
    <row r="143" spans="1:10" ht="15.75" hidden="1" thickTop="1" x14ac:dyDescent="0.25">
      <c r="A143" s="2"/>
      <c r="B143" s="87"/>
      <c r="C143" s="7"/>
      <c r="D143" s="7"/>
      <c r="E143" s="7"/>
      <c r="F143" s="7"/>
      <c r="G143" s="7"/>
      <c r="H143" s="7"/>
      <c r="I143" s="7"/>
      <c r="J143" s="88"/>
    </row>
    <row r="144" spans="1:10" s="5" customFormat="1" ht="15.75" thickTop="1" x14ac:dyDescent="0.25">
      <c r="A144" s="6" t="s">
        <v>2</v>
      </c>
      <c r="B144" s="103" t="s">
        <v>1</v>
      </c>
      <c r="C144" s="127"/>
      <c r="D144" s="127"/>
      <c r="E144" s="127"/>
      <c r="F144" s="127"/>
      <c r="G144" s="127"/>
      <c r="H144" s="127"/>
      <c r="I144" s="127"/>
      <c r="J144" s="128"/>
    </row>
    <row r="145" spans="1:10" ht="26.25" customHeight="1" thickBot="1" x14ac:dyDescent="0.3">
      <c r="A145" s="2"/>
      <c r="B145" s="148" t="s">
        <v>0</v>
      </c>
      <c r="C145" s="149"/>
      <c r="D145" s="149"/>
      <c r="E145" s="149"/>
      <c r="F145" s="149"/>
      <c r="G145" s="149"/>
      <c r="H145" s="149"/>
      <c r="I145" s="149"/>
      <c r="J145" s="150"/>
    </row>
    <row r="146" spans="1:10" hidden="1" x14ac:dyDescent="0.25">
      <c r="A146" s="2"/>
      <c r="B146" s="2"/>
      <c r="C146" s="2"/>
      <c r="D146" s="2"/>
      <c r="E146" s="2"/>
      <c r="F146" s="2"/>
      <c r="G146" s="2"/>
      <c r="H146" s="2"/>
      <c r="I146" s="2"/>
      <c r="J146" s="2"/>
    </row>
    <row r="147" spans="1:10" hidden="1" x14ac:dyDescent="0.25">
      <c r="A147" s="2"/>
      <c r="B147" s="4"/>
      <c r="C147" s="2"/>
      <c r="D147" s="2"/>
      <c r="E147" s="2"/>
      <c r="F147" s="2"/>
      <c r="G147" s="2"/>
      <c r="H147" s="2"/>
      <c r="I147" s="2"/>
      <c r="J147" s="2"/>
    </row>
    <row r="148" spans="1:10" hidden="1" x14ac:dyDescent="0.25">
      <c r="A148" s="2"/>
      <c r="B148" s="4"/>
      <c r="C148" s="2"/>
      <c r="D148" s="4"/>
      <c r="E148" s="2"/>
      <c r="F148" s="4"/>
      <c r="G148" s="2"/>
      <c r="H148" s="2"/>
      <c r="I148" s="2"/>
      <c r="J148" s="2"/>
    </row>
    <row r="149" spans="1:10" x14ac:dyDescent="0.25">
      <c r="A149" s="2"/>
      <c r="B149" s="2"/>
      <c r="C149" s="2"/>
      <c r="D149" s="2"/>
      <c r="E149" s="2"/>
      <c r="F149" s="2"/>
      <c r="G149" s="2"/>
      <c r="H149" s="2"/>
      <c r="I149" s="2"/>
      <c r="J149" s="2"/>
    </row>
    <row r="150" spans="1:10" x14ac:dyDescent="0.25">
      <c r="A150" s="3"/>
      <c r="B150" s="2"/>
      <c r="C150" s="2"/>
      <c r="D150" s="2"/>
      <c r="E150" s="2"/>
      <c r="F150" s="2"/>
      <c r="G150" s="2"/>
      <c r="H150" s="2"/>
      <c r="I150" s="2"/>
      <c r="J150" s="2"/>
    </row>
    <row r="151" spans="1:10" x14ac:dyDescent="0.25">
      <c r="B151" s="2"/>
      <c r="C151" s="2"/>
      <c r="D151" s="2"/>
      <c r="E151" s="2"/>
      <c r="F151" s="2"/>
      <c r="G151" s="2"/>
      <c r="H151" s="2"/>
      <c r="I151" s="2"/>
      <c r="J151" s="2"/>
    </row>
    <row r="152" spans="1:10" x14ac:dyDescent="0.25">
      <c r="B152" s="2"/>
      <c r="C152" s="2"/>
      <c r="D152" s="2"/>
      <c r="E152" s="2"/>
      <c r="F152" s="2"/>
      <c r="G152" s="2"/>
      <c r="H152" s="2"/>
      <c r="I152" s="2"/>
      <c r="J152" s="2"/>
    </row>
    <row r="153" spans="1:10" x14ac:dyDescent="0.25">
      <c r="B153" s="2"/>
      <c r="C153" s="2"/>
      <c r="D153" s="2"/>
      <c r="E153" s="2"/>
      <c r="F153" s="2"/>
      <c r="G153" s="2"/>
      <c r="H153" s="2"/>
      <c r="I153" s="2"/>
      <c r="J153" s="2"/>
    </row>
    <row r="154" spans="1:10" x14ac:dyDescent="0.25">
      <c r="B154" s="50"/>
      <c r="C154" s="50"/>
      <c r="D154" s="50"/>
      <c r="E154" s="50"/>
      <c r="F154" s="50"/>
      <c r="G154" s="50"/>
      <c r="H154" s="50"/>
      <c r="I154" s="50"/>
      <c r="J154" s="50"/>
    </row>
    <row r="155" spans="1:10" x14ac:dyDescent="0.25">
      <c r="B155" s="50"/>
      <c r="C155" s="50"/>
      <c r="D155" s="50"/>
      <c r="E155" s="50"/>
      <c r="F155" s="50"/>
      <c r="G155" s="50"/>
      <c r="H155" s="50"/>
      <c r="I155" s="50"/>
      <c r="J155" s="50"/>
    </row>
    <row r="156" spans="1:10" x14ac:dyDescent="0.25">
      <c r="B156" s="50"/>
      <c r="C156" s="50"/>
      <c r="D156" s="50"/>
      <c r="E156" s="50"/>
      <c r="F156" s="50"/>
      <c r="G156" s="50"/>
      <c r="H156" s="50"/>
      <c r="I156" s="50"/>
      <c r="J156" s="50"/>
    </row>
    <row r="157" spans="1:10" x14ac:dyDescent="0.25">
      <c r="B157" s="50"/>
      <c r="C157" s="50"/>
      <c r="D157" s="50"/>
      <c r="E157" s="50"/>
      <c r="F157" s="50"/>
      <c r="G157" s="50"/>
      <c r="H157" s="50"/>
      <c r="I157" s="50"/>
      <c r="J157" s="50"/>
    </row>
    <row r="158" spans="1:10" x14ac:dyDescent="0.25">
      <c r="B158" s="50"/>
      <c r="C158" s="50"/>
      <c r="D158" s="50"/>
      <c r="E158" s="50"/>
      <c r="F158" s="50"/>
      <c r="G158" s="50"/>
      <c r="H158" s="50"/>
      <c r="I158" s="50"/>
      <c r="J158" s="50"/>
    </row>
    <row r="159" spans="1:10" x14ac:dyDescent="0.25">
      <c r="B159" s="50"/>
      <c r="C159" s="50"/>
      <c r="D159" s="50"/>
      <c r="E159" s="50"/>
      <c r="F159" s="50"/>
      <c r="G159" s="50"/>
      <c r="H159" s="50"/>
      <c r="I159" s="50"/>
      <c r="J159" s="50"/>
    </row>
    <row r="160" spans="1:10" x14ac:dyDescent="0.25">
      <c r="B160" s="50"/>
      <c r="C160" s="50"/>
      <c r="D160" s="50"/>
      <c r="E160" s="50"/>
      <c r="F160" s="50"/>
      <c r="G160" s="50"/>
      <c r="H160" s="50"/>
      <c r="I160" s="50"/>
      <c r="J160" s="50"/>
    </row>
    <row r="161" spans="2:10" x14ac:dyDescent="0.25">
      <c r="B161" s="50"/>
      <c r="C161" s="50"/>
      <c r="D161" s="50"/>
      <c r="E161" s="50"/>
      <c r="F161" s="50"/>
      <c r="G161" s="50"/>
      <c r="H161" s="50"/>
      <c r="I161" s="50"/>
      <c r="J161" s="50"/>
    </row>
    <row r="162" spans="2:10" x14ac:dyDescent="0.25">
      <c r="B162" s="50"/>
      <c r="C162" s="50"/>
      <c r="D162" s="50"/>
      <c r="E162" s="50"/>
      <c r="F162" s="50"/>
      <c r="G162" s="50"/>
      <c r="H162" s="50"/>
      <c r="I162" s="50"/>
      <c r="J162" s="50"/>
    </row>
    <row r="163" spans="2:10" x14ac:dyDescent="0.25">
      <c r="B163" s="50"/>
      <c r="C163" s="50"/>
      <c r="D163" s="50"/>
      <c r="E163" s="50"/>
      <c r="F163" s="50"/>
      <c r="G163" s="50"/>
      <c r="H163" s="50"/>
      <c r="I163" s="50"/>
      <c r="J163" s="50"/>
    </row>
    <row r="164" spans="2:10" x14ac:dyDescent="0.25">
      <c r="B164" s="50"/>
      <c r="C164" s="50"/>
      <c r="D164" s="50"/>
      <c r="E164" s="50"/>
      <c r="F164" s="50"/>
      <c r="G164" s="50"/>
      <c r="H164" s="50"/>
      <c r="I164" s="50"/>
      <c r="J164" s="50"/>
    </row>
    <row r="165" spans="2:10" x14ac:dyDescent="0.25">
      <c r="B165" s="50"/>
      <c r="C165" s="50"/>
      <c r="D165" s="50"/>
      <c r="E165" s="50"/>
      <c r="F165" s="50"/>
      <c r="G165" s="50"/>
      <c r="H165" s="50"/>
      <c r="I165" s="50"/>
      <c r="J165" s="50"/>
    </row>
    <row r="166" spans="2:10" x14ac:dyDescent="0.25">
      <c r="B166" s="50"/>
      <c r="C166" s="50"/>
      <c r="D166" s="50"/>
      <c r="E166" s="50"/>
      <c r="F166" s="50"/>
      <c r="G166" s="50"/>
      <c r="H166" s="50"/>
      <c r="I166" s="50"/>
      <c r="J166" s="50"/>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J123" name="Range2"/>
    <protectedRange sqref="B121:C122" name="Range4"/>
    <protectedRange sqref="B145:J145" name="Range6"/>
    <protectedRange sqref="B84:J84" name="Range9"/>
    <protectedRange sqref="B75:J75" name="Range11"/>
    <protectedRange sqref="B63:J63" name="Range13"/>
    <protectedRange sqref="D48:J50" name="Range15"/>
    <protectedRange sqref="B43:J43" name="Range17"/>
    <protectedRange sqref="B22:J22" name="Range19"/>
    <protectedRange sqref="G14 B14:E15 H14:H15 F15:G15" name="Range21"/>
    <protectedRange sqref="C3:C6" name="Range23"/>
    <protectedRange sqref="B48:C50" name="Range15_1"/>
  </protectedRanges>
  <mergeCells count="117">
    <mergeCell ref="B8:J8"/>
    <mergeCell ref="B98:C98"/>
    <mergeCell ref="B115:C115"/>
    <mergeCell ref="B116:C116"/>
    <mergeCell ref="B117:C117"/>
    <mergeCell ref="B118:C118"/>
    <mergeCell ref="B136:C136"/>
    <mergeCell ref="B137:C137"/>
    <mergeCell ref="B134:C134"/>
    <mergeCell ref="B120:C120"/>
    <mergeCell ref="B121:C121"/>
    <mergeCell ref="B122:C122"/>
    <mergeCell ref="B123:C123"/>
    <mergeCell ref="B124:C124"/>
    <mergeCell ref="B135:C135"/>
    <mergeCell ref="B133:C133"/>
    <mergeCell ref="C69:E69"/>
    <mergeCell ref="C68:E68"/>
    <mergeCell ref="C67:E67"/>
    <mergeCell ref="B29:D29"/>
    <mergeCell ref="B109:J109"/>
    <mergeCell ref="B92:C92"/>
    <mergeCell ref="B111:C111"/>
    <mergeCell ref="B63:J63"/>
    <mergeCell ref="B104:J104"/>
    <mergeCell ref="B105:G105"/>
    <mergeCell ref="H105:I105"/>
    <mergeCell ref="F12:H12"/>
    <mergeCell ref="B40:J40"/>
    <mergeCell ref="B65:J65"/>
    <mergeCell ref="G22:J22"/>
    <mergeCell ref="D22:F22"/>
    <mergeCell ref="B38:J38"/>
    <mergeCell ref="F13:H13"/>
    <mergeCell ref="B13:C13"/>
    <mergeCell ref="B16:C16"/>
    <mergeCell ref="I13:J13"/>
    <mergeCell ref="B44:J44"/>
    <mergeCell ref="B45:J45"/>
    <mergeCell ref="B37:J37"/>
    <mergeCell ref="D13:E13"/>
    <mergeCell ref="B22:C22"/>
    <mergeCell ref="B57:J57"/>
    <mergeCell ref="B58:J58"/>
    <mergeCell ref="B36:G36"/>
    <mergeCell ref="B11:C12"/>
    <mergeCell ref="D11:E12"/>
    <mergeCell ref="B2:C2"/>
    <mergeCell ref="B1:C1"/>
    <mergeCell ref="D3:H3"/>
    <mergeCell ref="I2:J3"/>
    <mergeCell ref="B62:J62"/>
    <mergeCell ref="B106:G106"/>
    <mergeCell ref="D2:H2"/>
    <mergeCell ref="D1:H1"/>
    <mergeCell ref="D4:H4"/>
    <mergeCell ref="B10:C10"/>
    <mergeCell ref="D10:E10"/>
    <mergeCell ref="F10:H10"/>
    <mergeCell ref="I10:J10"/>
    <mergeCell ref="F11:H11"/>
    <mergeCell ref="B96:C96"/>
    <mergeCell ref="B93:C93"/>
    <mergeCell ref="B94:C94"/>
    <mergeCell ref="B95:C95"/>
    <mergeCell ref="B14:C15"/>
    <mergeCell ref="D14:E15"/>
    <mergeCell ref="D16:J16"/>
    <mergeCell ref="B42:J42"/>
    <mergeCell ref="B145:J145"/>
    <mergeCell ref="F71:J71"/>
    <mergeCell ref="F72:J72"/>
    <mergeCell ref="C72:E72"/>
    <mergeCell ref="C71:E71"/>
    <mergeCell ref="C70:E70"/>
    <mergeCell ref="F70:J70"/>
    <mergeCell ref="B108:J108"/>
    <mergeCell ref="B130:J130"/>
    <mergeCell ref="B102:C102"/>
    <mergeCell ref="B126:C126"/>
    <mergeCell ref="B127:C127"/>
    <mergeCell ref="B132:C132"/>
    <mergeCell ref="B114:C114"/>
    <mergeCell ref="B113:C113"/>
    <mergeCell ref="B112:C112"/>
    <mergeCell ref="B125:C125"/>
    <mergeCell ref="B74:J74"/>
    <mergeCell ref="B75:J75"/>
    <mergeCell ref="B91:C91"/>
    <mergeCell ref="B138:C138"/>
    <mergeCell ref="B119:C119"/>
    <mergeCell ref="B89:J89"/>
    <mergeCell ref="B139:C139"/>
    <mergeCell ref="G14:G15"/>
    <mergeCell ref="B101:C101"/>
    <mergeCell ref="B100:C100"/>
    <mergeCell ref="B99:C99"/>
    <mergeCell ref="C66:E66"/>
    <mergeCell ref="B79:J79"/>
    <mergeCell ref="B97:C97"/>
    <mergeCell ref="B78:J78"/>
    <mergeCell ref="B88:J88"/>
    <mergeCell ref="F66:J66"/>
    <mergeCell ref="F67:J67"/>
    <mergeCell ref="F68:J68"/>
    <mergeCell ref="F69:J69"/>
    <mergeCell ref="B84:J84"/>
    <mergeCell ref="B83:J83"/>
    <mergeCell ref="B43:J43"/>
    <mergeCell ref="B47:J47"/>
    <mergeCell ref="B17:J17"/>
    <mergeCell ref="B48:C48"/>
    <mergeCell ref="B49:C49"/>
    <mergeCell ref="B50:C50"/>
    <mergeCell ref="D50:J50"/>
    <mergeCell ref="D48:J48"/>
    <mergeCell ref="D49:J49"/>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hyperlinks>
    <hyperlink ref="F12" r:id="rId1"/>
  </hyperlinks>
  <printOptions horizontalCentered="1"/>
  <pageMargins left="0.35" right="0.35" top="0.75" bottom="0.75" header="0.3" footer="0.3"/>
  <pageSetup scale="59" orientation="portrait" r:id="rId2"/>
  <headerFooter>
    <oddHeader>&amp;L&amp;"-,Regular"&amp;11&amp;K000000FY 2019 Durham - Orange Transit Work Plan
&amp;R&amp;"-,Regular"&amp;11&amp;A</oddHeader>
    <oddFooter xml:space="preserve">&amp;L&amp;"+,Regular"&amp;10&amp;K01+021 &amp;C&amp;"+,Regular"&amp;9&amp;K01+021 &amp;R&amp;"+,Regular"&amp;10&amp;K02-048 </oddFooter>
  </headerFooter>
  <rowBreaks count="2" manualBreakCount="2">
    <brk id="30" max="10" man="1"/>
    <brk id="8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4</xdr:col>
                    <xdr:colOff>314325</xdr:colOff>
                    <xdr:row>22</xdr:row>
                    <xdr:rowOff>0</xdr:rowOff>
                  </from>
                  <to>
                    <xdr:col>5</xdr:col>
                    <xdr:colOff>790575</xdr:colOff>
                    <xdr:row>22</xdr:row>
                    <xdr:rowOff>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5</xdr:col>
                    <xdr:colOff>971550</xdr:colOff>
                    <xdr:row>22</xdr:row>
                    <xdr:rowOff>0</xdr:rowOff>
                  </from>
                  <to>
                    <xdr:col>7</xdr:col>
                    <xdr:colOff>104775</xdr:colOff>
                    <xdr:row>22</xdr:row>
                    <xdr:rowOff>0</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7</xdr:col>
                    <xdr:colOff>1000125</xdr:colOff>
                    <xdr:row>22</xdr:row>
                    <xdr:rowOff>0</xdr:rowOff>
                  </from>
                  <to>
                    <xdr:col>9</xdr:col>
                    <xdr:colOff>133350</xdr:colOff>
                    <xdr:row>22</xdr:row>
                    <xdr:rowOff>0</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4</xdr:col>
                    <xdr:colOff>219075</xdr:colOff>
                    <xdr:row>22</xdr:row>
                    <xdr:rowOff>0</xdr:rowOff>
                  </from>
                  <to>
                    <xdr:col>5</xdr:col>
                    <xdr:colOff>904875</xdr:colOff>
                    <xdr:row>22</xdr:row>
                    <xdr:rowOff>0</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4</xdr:col>
                    <xdr:colOff>209550</xdr:colOff>
                    <xdr:row>22</xdr:row>
                    <xdr:rowOff>0</xdr:rowOff>
                  </from>
                  <to>
                    <xdr:col>5</xdr:col>
                    <xdr:colOff>904875</xdr:colOff>
                    <xdr:row>22</xdr:row>
                    <xdr:rowOff>0</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from>
                    <xdr:col>5</xdr:col>
                    <xdr:colOff>1171575</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1034" r:id="rId14" name="Check Box 10">
              <controlPr defaultSize="0" autoFill="0" autoLine="0" autoPict="0">
                <anchor moveWithCells="1">
                  <from>
                    <xdr:col>7</xdr:col>
                    <xdr:colOff>800100</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1035" r:id="rId15" name="Check Box 11">
              <controlPr defaultSize="0" autoFill="0" autoLine="0" autoPict="0">
                <anchor moveWithCells="1">
                  <from>
                    <xdr:col>4</xdr:col>
                    <xdr:colOff>209550</xdr:colOff>
                    <xdr:row>22</xdr:row>
                    <xdr:rowOff>0</xdr:rowOff>
                  </from>
                  <to>
                    <xdr:col>5</xdr:col>
                    <xdr:colOff>904875</xdr:colOff>
                    <xdr:row>22</xdr:row>
                    <xdr:rowOff>0</xdr:rowOff>
                  </to>
                </anchor>
              </controlPr>
            </control>
          </mc:Choice>
        </mc:AlternateContent>
        <mc:AlternateContent xmlns:mc="http://schemas.openxmlformats.org/markup-compatibility/2006">
          <mc:Choice Requires="x14">
            <control shapeId="1036" r:id="rId16" name="Check Box 12">
              <controlPr defaultSize="0" autoFill="0" autoLine="0" autoPict="0">
                <anchor moveWithCells="1">
                  <from>
                    <xdr:col>7</xdr:col>
                    <xdr:colOff>809625</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1037" r:id="rId17" name="Check Box 13">
              <controlPr defaultSize="0" autoFill="0" autoLine="0" autoPict="0">
                <anchor moveWithCells="1">
                  <from>
                    <xdr:col>7</xdr:col>
                    <xdr:colOff>809625</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1038" r:id="rId18" name="Check Box 14">
              <controlPr defaultSize="0" autoFill="0" autoLine="0" autoPict="0">
                <anchor moveWithCells="1">
                  <from>
                    <xdr:col>5</xdr:col>
                    <xdr:colOff>1190625</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1039" r:id="rId19" name="Check Box 15">
              <controlPr defaultSize="0" autoFill="0" autoLine="0" autoPict="0">
                <anchor moveWithCells="1">
                  <from>
                    <xdr:col>5</xdr:col>
                    <xdr:colOff>1181100</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1040" r:id="rId20" name="Check Box 16">
              <controlPr defaultSize="0" autoFill="0" autoLine="0" autoPict="0">
                <anchor moveWithCells="1">
                  <from>
                    <xdr:col>6</xdr:col>
                    <xdr:colOff>619125</xdr:colOff>
                    <xdr:row>22</xdr:row>
                    <xdr:rowOff>0</xdr:rowOff>
                  </from>
                  <to>
                    <xdr:col>7</xdr:col>
                    <xdr:colOff>1323975</xdr:colOff>
                    <xdr:row>22</xdr:row>
                    <xdr:rowOff>0</xdr:rowOff>
                  </to>
                </anchor>
              </controlPr>
            </control>
          </mc:Choice>
        </mc:AlternateContent>
        <mc:AlternateContent xmlns:mc="http://schemas.openxmlformats.org/markup-compatibility/2006">
          <mc:Choice Requires="x14">
            <control shapeId="1041" r:id="rId21"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1042" r:id="rId22"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1043" r:id="rId23" name="Check Box 19">
              <controlPr defaultSize="0" autoFill="0" autoLine="0" autoPict="0">
                <anchor moveWithCells="1">
                  <from>
                    <xdr:col>7</xdr:col>
                    <xdr:colOff>1276350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1044" r:id="rId24" name="Check Box 20">
              <controlPr defaultSize="0" autoFill="0" autoLine="0" autoPict="0">
                <anchor moveWithCells="1">
                  <from>
                    <xdr:col>6</xdr:col>
                    <xdr:colOff>762000</xdr:colOff>
                    <xdr:row>103</xdr:row>
                    <xdr:rowOff>9525</xdr:rowOff>
                  </from>
                  <to>
                    <xdr:col>7</xdr:col>
                    <xdr:colOff>990600</xdr:colOff>
                    <xdr:row>103</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view="pageBreakPreview" topLeftCell="B74" zoomScale="90" zoomScaleNormal="85" zoomScaleSheetLayoutView="90" workbookViewId="0">
      <selection activeCell="D118" sqref="D118:I123"/>
    </sheetView>
  </sheetViews>
  <sheetFormatPr defaultColWidth="8.625" defaultRowHeight="15" outlineLevelRow="1" outlineLevelCol="1" x14ac:dyDescent="0.25"/>
  <cols>
    <col min="1" max="1" width="7.875" style="1" hidden="1" customWidth="1"/>
    <col min="2" max="3" width="15.5" style="1" customWidth="1"/>
    <col min="4" max="9" width="17.625" style="1" customWidth="1"/>
    <col min="10" max="10" width="20" style="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160" t="s">
        <v>205</v>
      </c>
      <c r="C1" s="161"/>
      <c r="D1" s="171" t="s">
        <v>195</v>
      </c>
      <c r="E1" s="172"/>
      <c r="F1" s="172"/>
      <c r="G1" s="172"/>
      <c r="H1" s="173"/>
      <c r="I1" s="77" t="s">
        <v>194</v>
      </c>
      <c r="J1" s="78">
        <v>43282</v>
      </c>
      <c r="W1" s="1" t="s">
        <v>193</v>
      </c>
    </row>
    <row r="2" spans="1:29" ht="18.75" customHeight="1" thickTop="1" x14ac:dyDescent="0.3">
      <c r="A2" s="3"/>
      <c r="B2" s="158" t="str">
        <f>CONCATENATE(C3,C4,"_",C5,C6)</f>
        <v>19CHT_TS1</v>
      </c>
      <c r="C2" s="159"/>
      <c r="D2" s="162" t="s">
        <v>207</v>
      </c>
      <c r="E2" s="163"/>
      <c r="F2" s="163"/>
      <c r="G2" s="163"/>
      <c r="H2" s="164"/>
      <c r="I2" s="165" t="s">
        <v>187</v>
      </c>
      <c r="J2" s="166"/>
      <c r="W2" s="1" t="s">
        <v>192</v>
      </c>
      <c r="X2" s="27" t="s">
        <v>191</v>
      </c>
      <c r="Y2" s="1" t="s">
        <v>190</v>
      </c>
      <c r="Z2" s="1" t="s">
        <v>189</v>
      </c>
      <c r="AA2" s="1" t="s">
        <v>188</v>
      </c>
      <c r="AC2" s="1" t="s">
        <v>187</v>
      </c>
    </row>
    <row r="3" spans="1:29" ht="17.25" customHeight="1" x14ac:dyDescent="0.3">
      <c r="A3" s="3"/>
      <c r="B3" s="79" t="s">
        <v>186</v>
      </c>
      <c r="C3" s="23">
        <v>19</v>
      </c>
      <c r="D3" s="162" t="s">
        <v>206</v>
      </c>
      <c r="E3" s="163"/>
      <c r="F3" s="163"/>
      <c r="G3" s="163"/>
      <c r="H3" s="164"/>
      <c r="I3" s="167"/>
      <c r="J3" s="168"/>
      <c r="X3" s="27">
        <v>16</v>
      </c>
      <c r="Y3" s="27" t="s">
        <v>183</v>
      </c>
      <c r="Z3" s="27" t="s">
        <v>112</v>
      </c>
      <c r="AA3" s="28">
        <v>1</v>
      </c>
      <c r="AC3" s="1" t="s">
        <v>185</v>
      </c>
    </row>
    <row r="4" spans="1:29" ht="17.25" x14ac:dyDescent="0.3">
      <c r="A4" s="3"/>
      <c r="B4" s="79" t="s">
        <v>184</v>
      </c>
      <c r="C4" s="23" t="s">
        <v>183</v>
      </c>
      <c r="D4" s="174" t="s">
        <v>208</v>
      </c>
      <c r="E4" s="163"/>
      <c r="F4" s="163"/>
      <c r="G4" s="163"/>
      <c r="H4" s="164"/>
      <c r="I4" s="20"/>
      <c r="J4" s="80"/>
      <c r="X4" s="27">
        <v>17</v>
      </c>
      <c r="Y4" s="27" t="s">
        <v>182</v>
      </c>
      <c r="Z4" s="27" t="s">
        <v>109</v>
      </c>
      <c r="AA4" s="28">
        <v>2</v>
      </c>
      <c r="AC4" s="1" t="s">
        <v>181</v>
      </c>
    </row>
    <row r="5" spans="1:29" ht="12.75" customHeight="1" x14ac:dyDescent="0.25">
      <c r="A5" s="3"/>
      <c r="B5" s="81" t="s">
        <v>180</v>
      </c>
      <c r="C5" s="54" t="s">
        <v>106</v>
      </c>
      <c r="D5" s="51"/>
      <c r="E5" s="52"/>
      <c r="F5" s="52"/>
      <c r="G5" s="52"/>
      <c r="H5" s="53"/>
      <c r="I5" s="55"/>
      <c r="J5" s="82"/>
      <c r="X5" s="27">
        <v>18</v>
      </c>
      <c r="Y5" s="27" t="s">
        <v>179</v>
      </c>
      <c r="Z5" s="27" t="s">
        <v>106</v>
      </c>
      <c r="AA5" s="28">
        <v>3</v>
      </c>
      <c r="AC5" s="1" t="s">
        <v>178</v>
      </c>
    </row>
    <row r="6" spans="1:29" hidden="1" x14ac:dyDescent="0.25">
      <c r="A6" s="19"/>
      <c r="B6" s="79" t="s">
        <v>177</v>
      </c>
      <c r="C6" s="24">
        <v>1</v>
      </c>
      <c r="D6" s="16"/>
      <c r="E6" s="16"/>
      <c r="F6" s="16"/>
      <c r="G6" s="16"/>
      <c r="H6" s="16"/>
      <c r="I6" s="16"/>
      <c r="J6" s="83"/>
      <c r="K6" s="18"/>
      <c r="L6" s="18"/>
      <c r="M6" s="18"/>
      <c r="N6" s="18"/>
      <c r="O6" s="18"/>
      <c r="P6" s="18"/>
      <c r="Q6" s="18"/>
      <c r="R6" s="18"/>
      <c r="S6" s="18"/>
      <c r="T6" s="18"/>
      <c r="U6" s="18"/>
      <c r="V6" s="18"/>
      <c r="X6" s="27">
        <v>19</v>
      </c>
      <c r="Y6" s="27" t="s">
        <v>176</v>
      </c>
      <c r="Z6" s="27" t="s">
        <v>103</v>
      </c>
      <c r="AA6" s="28">
        <v>4</v>
      </c>
      <c r="AC6" s="1" t="s">
        <v>175</v>
      </c>
    </row>
    <row r="7" spans="1:29" ht="30.6" hidden="1" customHeight="1" x14ac:dyDescent="0.4">
      <c r="A7" s="21"/>
      <c r="B7" s="84" t="s">
        <v>174</v>
      </c>
      <c r="C7" s="85"/>
      <c r="D7" s="85"/>
      <c r="E7" s="85"/>
      <c r="F7" s="85"/>
      <c r="G7" s="85"/>
      <c r="H7" s="85"/>
      <c r="I7" s="85"/>
      <c r="J7" s="86"/>
      <c r="K7" s="21"/>
      <c r="L7" s="21"/>
      <c r="M7" s="21"/>
      <c r="N7" s="21"/>
      <c r="O7" s="21"/>
      <c r="P7" s="21"/>
      <c r="Q7" s="21"/>
      <c r="R7" s="21"/>
      <c r="S7" s="21"/>
      <c r="T7" s="21"/>
      <c r="U7" s="21"/>
      <c r="V7" s="21"/>
      <c r="X7" s="27">
        <v>20</v>
      </c>
      <c r="Y7" s="27" t="s">
        <v>173</v>
      </c>
      <c r="Z7" s="27" t="s">
        <v>100</v>
      </c>
      <c r="AA7" s="28">
        <v>5</v>
      </c>
    </row>
    <row r="8" spans="1:29" ht="15" hidden="1" customHeight="1" x14ac:dyDescent="0.25">
      <c r="A8" s="29"/>
      <c r="B8" s="226" t="s">
        <v>172</v>
      </c>
      <c r="C8" s="227"/>
      <c r="D8" s="227"/>
      <c r="E8" s="227"/>
      <c r="F8" s="227"/>
      <c r="G8" s="227"/>
      <c r="H8" s="227"/>
      <c r="I8" s="227"/>
      <c r="J8" s="228"/>
      <c r="K8" s="29"/>
      <c r="L8" s="30"/>
      <c r="M8" s="30"/>
      <c r="N8" s="30"/>
      <c r="O8" s="30"/>
      <c r="P8" s="30"/>
      <c r="Q8" s="30"/>
      <c r="R8" s="30"/>
      <c r="S8" s="30"/>
      <c r="T8" s="30"/>
      <c r="U8" s="30"/>
      <c r="V8" s="30"/>
      <c r="X8" s="27">
        <v>21</v>
      </c>
      <c r="Y8" s="27" t="s">
        <v>171</v>
      </c>
      <c r="Z8" s="27" t="s">
        <v>98</v>
      </c>
      <c r="AA8" s="28">
        <v>6</v>
      </c>
    </row>
    <row r="9" spans="1:29" hidden="1" x14ac:dyDescent="0.25">
      <c r="A9" s="2"/>
      <c r="B9" s="87"/>
      <c r="C9" s="7"/>
      <c r="D9" s="7"/>
      <c r="E9" s="7"/>
      <c r="F9" s="7"/>
      <c r="G9" s="7"/>
      <c r="H9" s="7"/>
      <c r="I9" s="7"/>
      <c r="J9" s="88"/>
      <c r="X9" s="27">
        <v>22</v>
      </c>
      <c r="Y9" s="27" t="s">
        <v>170</v>
      </c>
      <c r="Z9" s="27"/>
      <c r="AA9" s="28">
        <v>7</v>
      </c>
    </row>
    <row r="10" spans="1:29" x14ac:dyDescent="0.25">
      <c r="A10" s="3"/>
      <c r="B10" s="175" t="s">
        <v>169</v>
      </c>
      <c r="C10" s="176"/>
      <c r="D10" s="176" t="s">
        <v>168</v>
      </c>
      <c r="E10" s="176"/>
      <c r="F10" s="176" t="s">
        <v>167</v>
      </c>
      <c r="G10" s="176"/>
      <c r="H10" s="176"/>
      <c r="I10" s="176" t="s">
        <v>166</v>
      </c>
      <c r="J10" s="177"/>
      <c r="X10" s="27">
        <v>23</v>
      </c>
      <c r="Y10" s="27" t="s">
        <v>165</v>
      </c>
      <c r="Z10" s="27"/>
      <c r="AA10" s="28">
        <v>8</v>
      </c>
    </row>
    <row r="11" spans="1:29" ht="18" customHeight="1" x14ac:dyDescent="0.25">
      <c r="A11" s="3"/>
      <c r="B11" s="235" t="s">
        <v>203</v>
      </c>
      <c r="C11" s="236"/>
      <c r="D11" s="239" t="s">
        <v>163</v>
      </c>
      <c r="E11" s="236"/>
      <c r="F11" s="241" t="s">
        <v>162</v>
      </c>
      <c r="G11" s="242"/>
      <c r="H11" s="243"/>
      <c r="I11" s="17" t="s">
        <v>157</v>
      </c>
      <c r="J11" s="89">
        <f>IF($I$2=$AC$2,IF($J$127&gt;0,$D$92*($D$127/($D$127+$D$139)),),)+IF($I$2=$AC$3,IF($J$127&gt;0,$E$92*($E$127/($E$127+$E$139)),),)</f>
        <v>0</v>
      </c>
      <c r="X11" s="27">
        <v>24</v>
      </c>
      <c r="Y11" s="27"/>
      <c r="AA11" s="28">
        <v>9</v>
      </c>
    </row>
    <row r="12" spans="1:29" ht="18" customHeight="1" x14ac:dyDescent="0.25">
      <c r="A12" s="3"/>
      <c r="B12" s="237"/>
      <c r="C12" s="238"/>
      <c r="D12" s="240"/>
      <c r="E12" s="238"/>
      <c r="F12" s="241" t="s">
        <v>161</v>
      </c>
      <c r="G12" s="242"/>
      <c r="H12" s="243"/>
      <c r="I12" s="17" t="s">
        <v>156</v>
      </c>
      <c r="J12" s="89">
        <f>IF($J$127&gt;0,SUM($D$92:$I$92)*(SUM($D$127:$I$127)/(SUM($D$127:$I$127,$D$139:$I$139))),)</f>
        <v>0</v>
      </c>
      <c r="X12" s="27">
        <v>25</v>
      </c>
      <c r="Y12" s="27"/>
      <c r="AA12" s="28">
        <v>10</v>
      </c>
    </row>
    <row r="13" spans="1:29" x14ac:dyDescent="0.25">
      <c r="A13" s="3"/>
      <c r="B13" s="175" t="s">
        <v>160</v>
      </c>
      <c r="C13" s="176"/>
      <c r="D13" s="176" t="s">
        <v>159</v>
      </c>
      <c r="E13" s="176"/>
      <c r="F13" s="218" t="s">
        <v>209</v>
      </c>
      <c r="G13" s="218"/>
      <c r="H13" s="218"/>
      <c r="I13" s="176" t="s">
        <v>158</v>
      </c>
      <c r="J13" s="177"/>
      <c r="AA13" s="28">
        <v>11</v>
      </c>
    </row>
    <row r="14" spans="1:29" ht="15.75" customHeight="1" x14ac:dyDescent="0.25">
      <c r="A14" s="3"/>
      <c r="B14" s="187">
        <v>43327</v>
      </c>
      <c r="C14" s="188"/>
      <c r="D14" s="191">
        <v>45473</v>
      </c>
      <c r="E14" s="192"/>
      <c r="F14" s="69"/>
      <c r="G14" s="231">
        <f>J11</f>
        <v>0</v>
      </c>
      <c r="H14" s="70"/>
      <c r="I14" s="68" t="s">
        <v>157</v>
      </c>
      <c r="J14" s="89">
        <f>IF($I$2=$AC$2,IF($J$139&gt;0,$D$92*($D$139/($D$127+$D$139)),),)+IF($I$2=$AC$3,IF($J$139&gt;0,$E$92*($E$139/($E$127+$E$139)),),)</f>
        <v>0</v>
      </c>
      <c r="AA14" s="28">
        <v>12</v>
      </c>
    </row>
    <row r="15" spans="1:29" ht="15.75" customHeight="1" x14ac:dyDescent="0.25">
      <c r="A15" s="3"/>
      <c r="B15" s="189"/>
      <c r="C15" s="190"/>
      <c r="D15" s="193"/>
      <c r="E15" s="194"/>
      <c r="F15" s="72"/>
      <c r="G15" s="131"/>
      <c r="H15" s="73"/>
      <c r="I15" s="74" t="s">
        <v>156</v>
      </c>
      <c r="J15" s="90">
        <f>IF($J$139&gt;0,SUM($D$92:$I$92)*(SUM($D$139:$I$139)/(SUM($D$127:$I$127,$D$139:$I$139))),)</f>
        <v>0</v>
      </c>
      <c r="AA15" s="28">
        <v>13</v>
      </c>
    </row>
    <row r="16" spans="1:29" ht="19.5" customHeight="1" x14ac:dyDescent="0.25">
      <c r="A16" s="3"/>
      <c r="B16" s="219" t="s">
        <v>155</v>
      </c>
      <c r="C16" s="220"/>
      <c r="D16" s="195" t="s">
        <v>208</v>
      </c>
      <c r="E16" s="196"/>
      <c r="F16" s="196"/>
      <c r="G16" s="196"/>
      <c r="H16" s="196"/>
      <c r="I16" s="196"/>
      <c r="J16" s="197"/>
      <c r="AA16" s="28">
        <v>14</v>
      </c>
    </row>
    <row r="17" spans="1:27" ht="41.25" customHeight="1" x14ac:dyDescent="0.25">
      <c r="A17" s="3"/>
      <c r="B17" s="204" t="s">
        <v>202</v>
      </c>
      <c r="C17" s="205"/>
      <c r="D17" s="205"/>
      <c r="E17" s="205"/>
      <c r="F17" s="205"/>
      <c r="G17" s="205"/>
      <c r="H17" s="205"/>
      <c r="I17" s="205"/>
      <c r="J17" s="206"/>
      <c r="AA17" s="1">
        <v>15</v>
      </c>
    </row>
    <row r="18" spans="1:27" hidden="1" x14ac:dyDescent="0.25">
      <c r="A18" s="3"/>
      <c r="B18" s="91"/>
      <c r="C18" s="16"/>
      <c r="D18" s="16"/>
      <c r="E18" s="16"/>
      <c r="F18" s="16"/>
      <c r="G18" s="16"/>
      <c r="H18" s="16"/>
      <c r="I18" s="16"/>
      <c r="J18" s="83"/>
    </row>
    <row r="19" spans="1:27" s="5" customFormat="1" ht="17.25" hidden="1" customHeight="1" x14ac:dyDescent="0.25">
      <c r="A19" s="12"/>
      <c r="B19" s="92" t="s">
        <v>153</v>
      </c>
      <c r="C19" s="7"/>
      <c r="D19" s="7"/>
      <c r="E19" s="7"/>
      <c r="F19" s="7"/>
      <c r="G19" s="7"/>
      <c r="H19" s="7"/>
      <c r="I19" s="7"/>
      <c r="J19" s="88"/>
      <c r="K19" s="1"/>
      <c r="L19" s="1"/>
      <c r="M19" s="1"/>
      <c r="N19" s="1"/>
      <c r="O19" s="1"/>
      <c r="P19" s="1"/>
      <c r="Q19" s="1"/>
      <c r="R19" s="1"/>
      <c r="S19" s="1"/>
      <c r="T19" s="1"/>
      <c r="U19" s="1"/>
      <c r="V19" s="1"/>
      <c r="W19" s="31" t="s">
        <v>152</v>
      </c>
      <c r="X19" s="31" t="b">
        <v>1</v>
      </c>
    </row>
    <row r="20" spans="1:27" ht="15" hidden="1" customHeight="1" x14ac:dyDescent="0.25">
      <c r="A20" s="6" t="s">
        <v>151</v>
      </c>
      <c r="B20" s="93" t="s">
        <v>214</v>
      </c>
      <c r="C20" s="94"/>
      <c r="D20" s="94"/>
      <c r="E20" s="94"/>
      <c r="F20" s="94"/>
      <c r="G20" s="94"/>
      <c r="H20" s="94"/>
      <c r="I20" s="94"/>
      <c r="J20" s="95"/>
      <c r="W20" s="31" t="s">
        <v>150</v>
      </c>
      <c r="X20" s="31" t="b">
        <v>0</v>
      </c>
    </row>
    <row r="21" spans="1:27" ht="16.7" customHeight="1" x14ac:dyDescent="0.25">
      <c r="A21" s="6"/>
      <c r="B21" s="96" t="s">
        <v>210</v>
      </c>
      <c r="C21" s="58"/>
      <c r="D21" s="57" t="s">
        <v>149</v>
      </c>
      <c r="E21" s="59"/>
      <c r="F21" s="58"/>
      <c r="G21" s="57" t="s">
        <v>148</v>
      </c>
      <c r="H21" s="60"/>
      <c r="I21" s="59"/>
      <c r="J21" s="97"/>
      <c r="W21" s="31" t="s">
        <v>147</v>
      </c>
      <c r="X21" s="22" t="b">
        <v>1</v>
      </c>
    </row>
    <row r="22" spans="1:27" ht="19.5" customHeight="1" x14ac:dyDescent="0.25">
      <c r="A22" s="6"/>
      <c r="B22" s="244" t="s">
        <v>199</v>
      </c>
      <c r="C22" s="245"/>
      <c r="D22" s="246" t="s">
        <v>146</v>
      </c>
      <c r="E22" s="247"/>
      <c r="F22" s="245"/>
      <c r="G22" s="246" t="s">
        <v>145</v>
      </c>
      <c r="H22" s="247"/>
      <c r="I22" s="247"/>
      <c r="J22" s="248"/>
      <c r="W22" s="31" t="s">
        <v>144</v>
      </c>
      <c r="X22" s="32" t="b">
        <v>0</v>
      </c>
    </row>
    <row r="23" spans="1:27" hidden="1" x14ac:dyDescent="0.25">
      <c r="A23" s="6"/>
      <c r="B23" s="87"/>
      <c r="C23" s="7"/>
      <c r="D23" s="7"/>
      <c r="E23" s="7"/>
      <c r="F23" s="7"/>
      <c r="G23" s="7"/>
      <c r="H23" s="7"/>
      <c r="I23" s="7"/>
      <c r="J23" s="88"/>
      <c r="W23" s="31" t="s">
        <v>143</v>
      </c>
      <c r="X23" s="32" t="b">
        <v>1</v>
      </c>
    </row>
    <row r="24" spans="1:27" hidden="1" x14ac:dyDescent="0.25">
      <c r="A24" s="6" t="s">
        <v>142</v>
      </c>
      <c r="B24" s="93" t="s">
        <v>141</v>
      </c>
      <c r="C24" s="94"/>
      <c r="D24" s="7"/>
      <c r="E24" s="7"/>
      <c r="F24" s="7"/>
      <c r="G24" s="7"/>
      <c r="H24" s="7"/>
      <c r="I24" s="7"/>
      <c r="J24" s="88"/>
      <c r="W24" s="31" t="s">
        <v>140</v>
      </c>
      <c r="X24" s="22" t="b">
        <v>0</v>
      </c>
    </row>
    <row r="25" spans="1:27" ht="15" hidden="1" customHeight="1" x14ac:dyDescent="0.25">
      <c r="A25" s="6"/>
      <c r="B25" s="98"/>
      <c r="C25" s="15"/>
      <c r="D25" s="15"/>
      <c r="E25" s="15"/>
      <c r="F25" s="15"/>
      <c r="G25" s="15"/>
      <c r="H25" s="15"/>
      <c r="I25" s="15"/>
      <c r="J25" s="99"/>
      <c r="W25" s="31" t="s">
        <v>139</v>
      </c>
      <c r="X25" s="22" t="b">
        <v>0</v>
      </c>
    </row>
    <row r="26" spans="1:27" ht="15" hidden="1" customHeight="1" x14ac:dyDescent="0.25">
      <c r="A26" s="6" t="s">
        <v>138</v>
      </c>
      <c r="B26" s="93" t="s">
        <v>137</v>
      </c>
      <c r="C26" s="94"/>
      <c r="D26" s="94"/>
      <c r="E26" s="94"/>
      <c r="F26" s="94"/>
      <c r="G26" s="94"/>
      <c r="H26" s="94"/>
      <c r="I26" s="94"/>
      <c r="J26" s="95"/>
      <c r="W26" s="31" t="s">
        <v>136</v>
      </c>
      <c r="X26" s="22" t="b">
        <v>0</v>
      </c>
    </row>
    <row r="27" spans="1:27" ht="26.25" hidden="1" customHeight="1" x14ac:dyDescent="0.25">
      <c r="A27" s="6"/>
      <c r="B27" s="93"/>
      <c r="C27" s="94"/>
      <c r="D27" s="94"/>
      <c r="E27" s="94"/>
      <c r="F27" s="94"/>
      <c r="G27" s="94"/>
      <c r="H27" s="94"/>
      <c r="I27" s="94"/>
      <c r="J27" s="95"/>
      <c r="W27" s="31" t="s">
        <v>135</v>
      </c>
      <c r="X27" s="32" t="b">
        <v>0</v>
      </c>
    </row>
    <row r="28" spans="1:27" hidden="1" x14ac:dyDescent="0.25">
      <c r="A28" s="6"/>
      <c r="B28" s="87"/>
      <c r="C28" s="7"/>
      <c r="D28" s="7"/>
      <c r="E28" s="7"/>
      <c r="F28" s="7"/>
      <c r="G28" s="7"/>
      <c r="H28" s="7"/>
      <c r="I28" s="7"/>
      <c r="J28" s="88"/>
    </row>
    <row r="29" spans="1:27" hidden="1" x14ac:dyDescent="0.25">
      <c r="A29" s="6" t="s">
        <v>134</v>
      </c>
      <c r="B29" s="201" t="s">
        <v>133</v>
      </c>
      <c r="C29" s="202"/>
      <c r="D29" s="202"/>
      <c r="E29" s="7"/>
      <c r="F29" s="7"/>
      <c r="G29" s="7"/>
      <c r="H29" s="7"/>
      <c r="I29" s="7"/>
      <c r="J29" s="100"/>
      <c r="W29" s="31" t="s">
        <v>132</v>
      </c>
      <c r="X29" s="32" t="b">
        <v>1</v>
      </c>
    </row>
    <row r="30" spans="1:27" hidden="1" x14ac:dyDescent="0.25">
      <c r="A30" s="6"/>
      <c r="B30" s="87"/>
      <c r="C30" s="7"/>
      <c r="D30" s="7"/>
      <c r="E30" s="7"/>
      <c r="F30" s="7"/>
      <c r="G30" s="7"/>
      <c r="H30" s="7"/>
      <c r="I30" s="7"/>
      <c r="J30" s="88"/>
      <c r="W30" s="31" t="s">
        <v>131</v>
      </c>
      <c r="X30" s="32" t="b">
        <v>0</v>
      </c>
    </row>
    <row r="31" spans="1:27" ht="26.25" hidden="1" x14ac:dyDescent="0.4">
      <c r="A31" s="21"/>
      <c r="B31" s="84" t="s">
        <v>130</v>
      </c>
      <c r="C31" s="85"/>
      <c r="D31" s="85"/>
      <c r="E31" s="85"/>
      <c r="F31" s="85"/>
      <c r="G31" s="85"/>
      <c r="H31" s="85"/>
      <c r="I31" s="85"/>
      <c r="J31" s="86"/>
      <c r="K31" s="21"/>
      <c r="L31" s="21"/>
      <c r="M31" s="21"/>
      <c r="N31" s="21"/>
      <c r="O31" s="21"/>
      <c r="P31" s="21"/>
      <c r="Q31" s="21"/>
      <c r="R31" s="21"/>
      <c r="S31" s="21"/>
      <c r="T31" s="21"/>
      <c r="U31" s="21"/>
      <c r="V31" s="21"/>
      <c r="W31" s="31" t="s">
        <v>129</v>
      </c>
      <c r="X31" s="22" t="b">
        <v>0</v>
      </c>
    </row>
    <row r="32" spans="1:27" ht="16.5" hidden="1" customHeight="1" x14ac:dyDescent="0.4">
      <c r="A32" s="21"/>
      <c r="B32" s="101"/>
      <c r="C32" s="85"/>
      <c r="D32" s="85"/>
      <c r="E32" s="85"/>
      <c r="F32" s="85"/>
      <c r="G32" s="85"/>
      <c r="H32" s="85"/>
      <c r="I32" s="85"/>
      <c r="J32" s="86"/>
      <c r="K32" s="21"/>
      <c r="L32" s="21"/>
      <c r="M32" s="21"/>
      <c r="N32" s="21"/>
      <c r="O32" s="21"/>
      <c r="P32" s="21"/>
      <c r="Q32" s="21"/>
      <c r="R32" s="21"/>
      <c r="S32" s="21"/>
      <c r="T32" s="21"/>
      <c r="U32" s="21"/>
      <c r="V32" s="21"/>
      <c r="W32" s="31" t="s">
        <v>128</v>
      </c>
      <c r="X32" s="22" t="b">
        <v>1</v>
      </c>
    </row>
    <row r="33" spans="1:34" ht="16.5" hidden="1" customHeight="1" x14ac:dyDescent="0.4">
      <c r="A33" s="6"/>
      <c r="B33" s="102"/>
      <c r="C33" s="7"/>
      <c r="D33" s="7"/>
      <c r="E33" s="7"/>
      <c r="F33" s="7"/>
      <c r="G33" s="7"/>
      <c r="H33" s="7"/>
      <c r="I33" s="7"/>
      <c r="J33" s="88"/>
      <c r="L33" s="21"/>
      <c r="M33" s="21"/>
      <c r="N33" s="21"/>
      <c r="O33" s="21"/>
      <c r="P33" s="21"/>
      <c r="Q33" s="21"/>
      <c r="R33" s="21"/>
      <c r="S33" s="21"/>
      <c r="T33" s="21"/>
      <c r="U33" s="21"/>
      <c r="V33" s="21"/>
      <c r="W33" s="31" t="s">
        <v>127</v>
      </c>
      <c r="X33" s="22" t="b">
        <v>0</v>
      </c>
    </row>
    <row r="34" spans="1:34" ht="15.75" hidden="1" customHeight="1" x14ac:dyDescent="0.4">
      <c r="A34" s="9" t="s">
        <v>126</v>
      </c>
      <c r="B34" s="103" t="s">
        <v>125</v>
      </c>
      <c r="C34" s="7"/>
      <c r="D34" s="7"/>
      <c r="E34" s="7"/>
      <c r="F34" s="7"/>
      <c r="G34" s="7"/>
      <c r="H34" s="7"/>
      <c r="I34" s="7"/>
      <c r="J34" s="88"/>
      <c r="L34" s="21"/>
      <c r="M34" s="21"/>
      <c r="N34" s="21"/>
      <c r="O34" s="21"/>
      <c r="P34" s="21"/>
      <c r="Q34" s="21"/>
      <c r="R34" s="21"/>
      <c r="S34" s="21"/>
      <c r="T34" s="21"/>
      <c r="U34" s="21"/>
      <c r="V34" s="21"/>
      <c r="W34" s="22"/>
      <c r="X34" s="22"/>
    </row>
    <row r="35" spans="1:34" ht="15.75" hidden="1" x14ac:dyDescent="0.25">
      <c r="A35" s="6"/>
      <c r="B35" s="102"/>
      <c r="C35" s="7"/>
      <c r="D35" s="7"/>
      <c r="E35" s="7"/>
      <c r="F35" s="7"/>
      <c r="G35" s="7"/>
      <c r="H35" s="7"/>
      <c r="I35" s="7"/>
      <c r="J35" s="88"/>
      <c r="W35" s="31" t="s">
        <v>41</v>
      </c>
      <c r="X35" s="31" t="b">
        <v>1</v>
      </c>
    </row>
    <row r="36" spans="1:34" ht="16.7" customHeight="1" x14ac:dyDescent="0.25">
      <c r="A36" s="9" t="s">
        <v>124</v>
      </c>
      <c r="B36" s="142" t="s">
        <v>123</v>
      </c>
      <c r="C36" s="143"/>
      <c r="D36" s="143"/>
      <c r="E36" s="143"/>
      <c r="F36" s="143"/>
      <c r="G36" s="143"/>
      <c r="H36" s="18"/>
      <c r="I36" s="18"/>
      <c r="J36" s="104"/>
      <c r="W36" s="31" t="s">
        <v>39</v>
      </c>
      <c r="X36" s="31" t="b">
        <v>0</v>
      </c>
    </row>
    <row r="37" spans="1:34" ht="30" hidden="1" customHeight="1" x14ac:dyDescent="0.25">
      <c r="A37" s="9"/>
      <c r="B37" s="211" t="s">
        <v>122</v>
      </c>
      <c r="C37" s="212"/>
      <c r="D37" s="212"/>
      <c r="E37" s="212"/>
      <c r="F37" s="212"/>
      <c r="G37" s="212"/>
      <c r="H37" s="212"/>
      <c r="I37" s="212"/>
      <c r="J37" s="213"/>
    </row>
    <row r="38" spans="1:34" ht="33" hidden="1" customHeight="1" x14ac:dyDescent="0.25">
      <c r="A38" s="9"/>
      <c r="B38" s="139" t="s">
        <v>0</v>
      </c>
      <c r="C38" s="140"/>
      <c r="D38" s="140"/>
      <c r="E38" s="140"/>
      <c r="F38" s="140"/>
      <c r="G38" s="140"/>
      <c r="H38" s="140"/>
      <c r="I38" s="140"/>
      <c r="J38" s="141"/>
    </row>
    <row r="39" spans="1:34" hidden="1" x14ac:dyDescent="0.25">
      <c r="A39" s="9"/>
      <c r="B39" s="105"/>
      <c r="C39" s="14"/>
      <c r="D39" s="14"/>
      <c r="E39" s="14"/>
      <c r="F39" s="14"/>
      <c r="G39" s="14"/>
      <c r="H39" s="14"/>
      <c r="I39" s="14"/>
      <c r="J39" s="106"/>
    </row>
    <row r="40" spans="1:34" s="5" customFormat="1" ht="15" customHeight="1" x14ac:dyDescent="0.25">
      <c r="A40" s="9" t="s">
        <v>121</v>
      </c>
      <c r="B40" s="142" t="s">
        <v>120</v>
      </c>
      <c r="C40" s="143"/>
      <c r="D40" s="143"/>
      <c r="E40" s="143"/>
      <c r="F40" s="143"/>
      <c r="G40" s="143"/>
      <c r="H40" s="143"/>
      <c r="I40" s="143"/>
      <c r="J40" s="144"/>
    </row>
    <row r="41" spans="1:34" hidden="1" x14ac:dyDescent="0.25">
      <c r="A41" s="9"/>
      <c r="B41" s="87"/>
      <c r="C41" s="7"/>
      <c r="D41" s="7"/>
      <c r="E41" s="7"/>
      <c r="F41" s="7"/>
      <c r="G41" s="7"/>
      <c r="H41" s="7"/>
      <c r="I41" s="7"/>
      <c r="J41" s="88"/>
      <c r="W41" s="1" t="s">
        <v>119</v>
      </c>
      <c r="X41" s="1" t="b">
        <v>0</v>
      </c>
    </row>
    <row r="42" spans="1:34" s="5" customFormat="1" ht="15" customHeight="1" x14ac:dyDescent="0.25">
      <c r="A42" s="9" t="s">
        <v>115</v>
      </c>
      <c r="B42" s="142" t="s">
        <v>118</v>
      </c>
      <c r="C42" s="143"/>
      <c r="D42" s="143"/>
      <c r="E42" s="143"/>
      <c r="F42" s="143"/>
      <c r="G42" s="143"/>
      <c r="H42" s="143"/>
      <c r="I42" s="143"/>
      <c r="J42" s="144"/>
      <c r="W42" s="1" t="s">
        <v>117</v>
      </c>
      <c r="X42" s="5" t="b">
        <v>1</v>
      </c>
    </row>
    <row r="43" spans="1:34" ht="21.75" customHeight="1" x14ac:dyDescent="0.25">
      <c r="A43" s="9"/>
      <c r="B43" s="139" t="s">
        <v>199</v>
      </c>
      <c r="C43" s="140"/>
      <c r="D43" s="140"/>
      <c r="E43" s="140"/>
      <c r="F43" s="140"/>
      <c r="G43" s="140"/>
      <c r="H43" s="140"/>
      <c r="I43" s="140"/>
      <c r="J43" s="141"/>
    </row>
    <row r="44" spans="1:34" s="5" customFormat="1" x14ac:dyDescent="0.25">
      <c r="A44" s="9" t="s">
        <v>115</v>
      </c>
      <c r="B44" s="142" t="s">
        <v>114</v>
      </c>
      <c r="C44" s="143"/>
      <c r="D44" s="143"/>
      <c r="E44" s="143"/>
      <c r="F44" s="143"/>
      <c r="G44" s="143"/>
      <c r="H44" s="143"/>
      <c r="I44" s="143"/>
      <c r="J44" s="144"/>
    </row>
    <row r="45" spans="1:34" ht="24.75" customHeight="1" x14ac:dyDescent="0.25">
      <c r="A45" s="9"/>
      <c r="B45" s="139" t="s">
        <v>198</v>
      </c>
      <c r="C45" s="140"/>
      <c r="D45" s="140"/>
      <c r="E45" s="140"/>
      <c r="F45" s="140"/>
      <c r="G45" s="140"/>
      <c r="H45" s="140"/>
      <c r="I45" s="140"/>
      <c r="J45" s="141"/>
    </row>
    <row r="46" spans="1:34" hidden="1" x14ac:dyDescent="0.25">
      <c r="A46" s="9"/>
      <c r="B46" s="105"/>
      <c r="C46" s="14"/>
      <c r="D46" s="14"/>
      <c r="E46" s="14"/>
      <c r="F46" s="14"/>
      <c r="G46" s="14"/>
      <c r="H46" s="14"/>
      <c r="I46" s="14"/>
      <c r="J46" s="106"/>
      <c r="Z46" s="27" t="s">
        <v>112</v>
      </c>
      <c r="AA46" s="33" t="s">
        <v>111</v>
      </c>
    </row>
    <row r="47" spans="1:34" s="5" customFormat="1" ht="21" customHeight="1" x14ac:dyDescent="0.25">
      <c r="A47" s="9" t="s">
        <v>110</v>
      </c>
      <c r="B47" s="142" t="s">
        <v>211</v>
      </c>
      <c r="C47" s="143"/>
      <c r="D47" s="143"/>
      <c r="E47" s="143"/>
      <c r="F47" s="143"/>
      <c r="G47" s="143"/>
      <c r="H47" s="143"/>
      <c r="I47" s="143"/>
      <c r="J47" s="144"/>
      <c r="Z47" s="27" t="s">
        <v>109</v>
      </c>
      <c r="AA47" s="33" t="s">
        <v>108</v>
      </c>
    </row>
    <row r="48" spans="1:34" ht="15" customHeight="1" x14ac:dyDescent="0.25">
      <c r="A48" s="13" t="s">
        <v>107</v>
      </c>
      <c r="B48" s="207" t="s">
        <v>90</v>
      </c>
      <c r="C48" s="208"/>
      <c r="D48" s="209"/>
      <c r="E48" s="209"/>
      <c r="F48" s="209"/>
      <c r="G48" s="209"/>
      <c r="H48" s="209"/>
      <c r="I48" s="209"/>
      <c r="J48" s="210"/>
      <c r="Z48" s="27" t="s">
        <v>106</v>
      </c>
      <c r="AA48" s="33" t="s">
        <v>105</v>
      </c>
      <c r="AB48" s="33"/>
      <c r="AC48" s="33"/>
      <c r="AD48" s="33"/>
      <c r="AE48" s="33"/>
      <c r="AF48" s="33"/>
      <c r="AG48" s="33"/>
      <c r="AH48" s="33"/>
    </row>
    <row r="49" spans="1:34" ht="15" customHeight="1" x14ac:dyDescent="0.25">
      <c r="A49" s="13" t="s">
        <v>104</v>
      </c>
      <c r="B49" s="207" t="s">
        <v>87</v>
      </c>
      <c r="C49" s="208"/>
      <c r="D49" s="209"/>
      <c r="E49" s="209"/>
      <c r="F49" s="209"/>
      <c r="G49" s="209"/>
      <c r="H49" s="209"/>
      <c r="I49" s="209"/>
      <c r="J49" s="210"/>
      <c r="Z49" s="27" t="s">
        <v>103</v>
      </c>
      <c r="AA49" s="33" t="s">
        <v>102</v>
      </c>
      <c r="AB49" s="33"/>
      <c r="AC49" s="33"/>
      <c r="AD49" s="33"/>
      <c r="AE49" s="33"/>
      <c r="AF49" s="33"/>
      <c r="AG49" s="33"/>
      <c r="AH49" s="33"/>
    </row>
    <row r="50" spans="1:34" ht="15" customHeight="1" x14ac:dyDescent="0.25">
      <c r="A50" s="13" t="s">
        <v>101</v>
      </c>
      <c r="B50" s="207" t="s">
        <v>86</v>
      </c>
      <c r="C50" s="208"/>
      <c r="D50" s="209"/>
      <c r="E50" s="209"/>
      <c r="F50" s="209"/>
      <c r="G50" s="209"/>
      <c r="H50" s="209"/>
      <c r="I50" s="209"/>
      <c r="J50" s="210"/>
      <c r="Z50" s="27" t="s">
        <v>100</v>
      </c>
      <c r="AA50" s="1" t="s">
        <v>99</v>
      </c>
      <c r="AB50" s="33"/>
      <c r="AC50" s="33"/>
      <c r="AD50" s="33"/>
      <c r="AE50" s="33"/>
      <c r="AF50" s="33"/>
      <c r="AG50" s="33"/>
      <c r="AH50" s="33"/>
    </row>
    <row r="51" spans="1:34" ht="21" hidden="1" customHeight="1" x14ac:dyDescent="0.25">
      <c r="B51" s="107"/>
      <c r="C51" s="18"/>
      <c r="D51" s="18"/>
      <c r="E51" s="18"/>
      <c r="F51" s="18"/>
      <c r="G51" s="18"/>
      <c r="H51" s="18"/>
      <c r="I51" s="18"/>
      <c r="J51" s="104"/>
      <c r="Z51" s="27" t="s">
        <v>98</v>
      </c>
      <c r="AA51" s="33" t="s">
        <v>97</v>
      </c>
    </row>
    <row r="52" spans="1:34" ht="26.25" hidden="1" customHeight="1" x14ac:dyDescent="0.4">
      <c r="A52" s="21"/>
      <c r="B52" s="84" t="s">
        <v>96</v>
      </c>
      <c r="C52" s="85"/>
      <c r="D52" s="85"/>
      <c r="E52" s="85"/>
      <c r="F52" s="85"/>
      <c r="G52" s="85"/>
      <c r="H52" s="85"/>
      <c r="I52" s="85"/>
      <c r="J52" s="86"/>
      <c r="K52" s="21"/>
      <c r="L52" s="21"/>
      <c r="M52" s="21"/>
      <c r="N52" s="21"/>
      <c r="O52" s="21"/>
      <c r="P52" s="21"/>
      <c r="Q52" s="21"/>
      <c r="R52" s="21"/>
      <c r="S52" s="21"/>
      <c r="T52" s="21"/>
      <c r="U52" s="21"/>
      <c r="V52" s="21"/>
      <c r="AA52" s="33" t="s">
        <v>95</v>
      </c>
    </row>
    <row r="53" spans="1:34" ht="5.25" hidden="1" customHeight="1" x14ac:dyDescent="0.4">
      <c r="A53" s="21"/>
      <c r="B53" s="101"/>
      <c r="C53" s="85"/>
      <c r="D53" s="85"/>
      <c r="E53" s="85"/>
      <c r="F53" s="85"/>
      <c r="G53" s="85"/>
      <c r="H53" s="85"/>
      <c r="I53" s="85"/>
      <c r="J53" s="86"/>
      <c r="K53" s="21"/>
      <c r="L53" s="21"/>
      <c r="M53" s="21"/>
      <c r="N53" s="21"/>
      <c r="O53" s="21"/>
      <c r="P53" s="21"/>
      <c r="Q53" s="21"/>
      <c r="R53" s="21"/>
      <c r="S53" s="21"/>
      <c r="T53" s="21"/>
      <c r="U53" s="21"/>
      <c r="V53" s="21"/>
      <c r="AA53" s="33" t="s">
        <v>94</v>
      </c>
    </row>
    <row r="54" spans="1:34" hidden="1" x14ac:dyDescent="0.25">
      <c r="A54" s="12"/>
      <c r="B54" s="87"/>
      <c r="C54" s="7"/>
      <c r="D54" s="7"/>
      <c r="E54" s="7"/>
      <c r="F54" s="7"/>
      <c r="G54" s="7"/>
      <c r="H54" s="7"/>
      <c r="I54" s="7"/>
      <c r="J54" s="88"/>
      <c r="AA54" s="33" t="s">
        <v>93</v>
      </c>
    </row>
    <row r="55" spans="1:34" hidden="1" outlineLevel="1" x14ac:dyDescent="0.25">
      <c r="A55" s="12"/>
      <c r="B55" s="92" t="s">
        <v>92</v>
      </c>
      <c r="C55" s="7"/>
      <c r="D55" s="7"/>
      <c r="E55" s="7"/>
      <c r="F55" s="7"/>
      <c r="G55" s="7"/>
      <c r="H55" s="7"/>
      <c r="I55" s="7"/>
      <c r="J55" s="88"/>
      <c r="AA55" s="33" t="s">
        <v>91</v>
      </c>
    </row>
    <row r="56" spans="1:34" hidden="1" outlineLevel="1" x14ac:dyDescent="0.25">
      <c r="A56" s="12"/>
      <c r="B56" s="108"/>
      <c r="C56" s="7"/>
      <c r="D56" s="7"/>
      <c r="E56" s="7"/>
      <c r="F56" s="7"/>
      <c r="G56" s="7"/>
      <c r="H56" s="7"/>
      <c r="I56" s="7"/>
      <c r="J56" s="88"/>
      <c r="AA56" s="33" t="s">
        <v>90</v>
      </c>
    </row>
    <row r="57" spans="1:34" hidden="1" outlineLevel="1" x14ac:dyDescent="0.25">
      <c r="A57" s="9" t="s">
        <v>89</v>
      </c>
      <c r="B57" s="142" t="s">
        <v>88</v>
      </c>
      <c r="C57" s="143"/>
      <c r="D57" s="143"/>
      <c r="E57" s="143"/>
      <c r="F57" s="143"/>
      <c r="G57" s="143"/>
      <c r="H57" s="143"/>
      <c r="I57" s="143"/>
      <c r="J57" s="144"/>
      <c r="AA57" s="33" t="s">
        <v>87</v>
      </c>
    </row>
    <row r="58" spans="1:34" ht="63.75" hidden="1" customHeight="1" outlineLevel="1" x14ac:dyDescent="0.25">
      <c r="B58" s="139"/>
      <c r="C58" s="140"/>
      <c r="D58" s="140"/>
      <c r="E58" s="140"/>
      <c r="F58" s="140"/>
      <c r="G58" s="140"/>
      <c r="H58" s="140"/>
      <c r="I58" s="140"/>
      <c r="J58" s="141"/>
      <c r="AA58" s="33" t="s">
        <v>86</v>
      </c>
    </row>
    <row r="59" spans="1:34" hidden="1" collapsed="1" x14ac:dyDescent="0.25">
      <c r="B59" s="107"/>
      <c r="C59" s="18"/>
      <c r="D59" s="18"/>
      <c r="E59" s="18"/>
      <c r="F59" s="18"/>
      <c r="G59" s="18"/>
      <c r="H59" s="18"/>
      <c r="I59" s="18"/>
      <c r="J59" s="104"/>
      <c r="AA59" s="1" t="s">
        <v>85</v>
      </c>
    </row>
    <row r="60" spans="1:34" hidden="1" outlineLevel="1" x14ac:dyDescent="0.25">
      <c r="A60" s="12"/>
      <c r="B60" s="92" t="s">
        <v>84</v>
      </c>
      <c r="C60" s="7"/>
      <c r="D60" s="7"/>
      <c r="E60" s="7"/>
      <c r="F60" s="7"/>
      <c r="G60" s="7"/>
      <c r="H60" s="7"/>
      <c r="I60" s="7"/>
      <c r="J60" s="88"/>
      <c r="AA60" s="33" t="s">
        <v>83</v>
      </c>
    </row>
    <row r="61" spans="1:34" hidden="1" outlineLevel="1" x14ac:dyDescent="0.25">
      <c r="A61" s="12"/>
      <c r="B61" s="108"/>
      <c r="C61" s="7"/>
      <c r="D61" s="7"/>
      <c r="E61" s="7"/>
      <c r="F61" s="7"/>
      <c r="G61" s="7"/>
      <c r="H61" s="7"/>
      <c r="I61" s="7"/>
      <c r="J61" s="88"/>
      <c r="AA61" s="33" t="s">
        <v>82</v>
      </c>
    </row>
    <row r="62" spans="1:34" outlineLevel="1" x14ac:dyDescent="0.25">
      <c r="A62" s="9" t="s">
        <v>81</v>
      </c>
      <c r="B62" s="142" t="s">
        <v>80</v>
      </c>
      <c r="C62" s="143"/>
      <c r="D62" s="143"/>
      <c r="E62" s="143"/>
      <c r="F62" s="143"/>
      <c r="G62" s="143"/>
      <c r="H62" s="143"/>
      <c r="I62" s="143"/>
      <c r="J62" s="144"/>
      <c r="AA62" s="33" t="s">
        <v>79</v>
      </c>
    </row>
    <row r="63" spans="1:34" ht="20.25" customHeight="1" outlineLevel="1" x14ac:dyDescent="0.25">
      <c r="A63" s="9"/>
      <c r="B63" s="139" t="s">
        <v>78</v>
      </c>
      <c r="C63" s="140"/>
      <c r="D63" s="140"/>
      <c r="E63" s="140"/>
      <c r="F63" s="140"/>
      <c r="G63" s="140"/>
      <c r="H63" s="140"/>
      <c r="I63" s="140"/>
      <c r="J63" s="141"/>
      <c r="AA63" s="1" t="s">
        <v>77</v>
      </c>
    </row>
    <row r="64" spans="1:34" hidden="1" outlineLevel="1" x14ac:dyDescent="0.25">
      <c r="A64" s="9"/>
      <c r="B64" s="108"/>
      <c r="C64" s="7"/>
      <c r="D64" s="7"/>
      <c r="E64" s="7"/>
      <c r="F64" s="7"/>
      <c r="G64" s="7"/>
      <c r="H64" s="7"/>
      <c r="I64" s="7"/>
      <c r="J64" s="88"/>
      <c r="AA64" s="33" t="s">
        <v>76</v>
      </c>
    </row>
    <row r="65" spans="1:27" s="5" customFormat="1" ht="14.45" customHeight="1" outlineLevel="1" x14ac:dyDescent="0.25">
      <c r="A65" s="9" t="s">
        <v>75</v>
      </c>
      <c r="B65" s="142" t="s">
        <v>74</v>
      </c>
      <c r="C65" s="143"/>
      <c r="D65" s="143"/>
      <c r="E65" s="143"/>
      <c r="F65" s="143"/>
      <c r="G65" s="143"/>
      <c r="H65" s="143"/>
      <c r="I65" s="143"/>
      <c r="J65" s="144"/>
      <c r="AA65" s="33" t="s">
        <v>73</v>
      </c>
    </row>
    <row r="66" spans="1:27" ht="13.5" customHeight="1" outlineLevel="1" x14ac:dyDescent="0.25">
      <c r="A66" s="9"/>
      <c r="B66" s="109"/>
      <c r="C66" s="138" t="s">
        <v>72</v>
      </c>
      <c r="D66" s="138"/>
      <c r="E66" s="138"/>
      <c r="F66" s="232">
        <v>43327</v>
      </c>
      <c r="G66" s="233"/>
      <c r="H66" s="233"/>
      <c r="I66" s="233"/>
      <c r="J66" s="234"/>
    </row>
    <row r="67" spans="1:27" ht="13.5" customHeight="1" outlineLevel="1" x14ac:dyDescent="0.25">
      <c r="A67" s="9"/>
      <c r="B67" s="109"/>
      <c r="C67" s="138" t="s">
        <v>71</v>
      </c>
      <c r="D67" s="138"/>
      <c r="E67" s="138"/>
      <c r="F67" s="233"/>
      <c r="G67" s="233"/>
      <c r="H67" s="233"/>
      <c r="I67" s="233"/>
      <c r="J67" s="234"/>
    </row>
    <row r="68" spans="1:27" ht="13.5" customHeight="1" outlineLevel="1" x14ac:dyDescent="0.25">
      <c r="A68" s="9"/>
      <c r="B68" s="109"/>
      <c r="C68" s="138" t="s">
        <v>70</v>
      </c>
      <c r="D68" s="138"/>
      <c r="E68" s="138"/>
      <c r="F68" s="233"/>
      <c r="G68" s="233"/>
      <c r="H68" s="233"/>
      <c r="I68" s="233"/>
      <c r="J68" s="234"/>
    </row>
    <row r="69" spans="1:27" ht="13.5" customHeight="1" outlineLevel="1" x14ac:dyDescent="0.25">
      <c r="A69" s="9"/>
      <c r="B69" s="109"/>
      <c r="C69" s="138" t="s">
        <v>69</v>
      </c>
      <c r="D69" s="138"/>
      <c r="E69" s="138"/>
      <c r="F69" s="233"/>
      <c r="G69" s="233"/>
      <c r="H69" s="233"/>
      <c r="I69" s="233"/>
      <c r="J69" s="234"/>
    </row>
    <row r="70" spans="1:27" ht="13.5" customHeight="1" outlineLevel="1" x14ac:dyDescent="0.25">
      <c r="A70" s="9"/>
      <c r="B70" s="109"/>
      <c r="C70" s="138" t="s">
        <v>68</v>
      </c>
      <c r="D70" s="138"/>
      <c r="E70" s="138"/>
      <c r="F70" s="233"/>
      <c r="G70" s="233"/>
      <c r="H70" s="233"/>
      <c r="I70" s="233"/>
      <c r="J70" s="234"/>
    </row>
    <row r="71" spans="1:27" ht="13.5" customHeight="1" outlineLevel="1" x14ac:dyDescent="0.25">
      <c r="A71" s="9"/>
      <c r="B71" s="109"/>
      <c r="C71" s="138" t="s">
        <v>67</v>
      </c>
      <c r="D71" s="138"/>
      <c r="E71" s="138"/>
      <c r="F71" s="233"/>
      <c r="G71" s="233"/>
      <c r="H71" s="233"/>
      <c r="I71" s="233"/>
      <c r="J71" s="234"/>
    </row>
    <row r="72" spans="1:27" ht="13.5" customHeight="1" outlineLevel="1" x14ac:dyDescent="0.25">
      <c r="A72" s="9"/>
      <c r="B72" s="109"/>
      <c r="C72" s="138" t="s">
        <v>66</v>
      </c>
      <c r="D72" s="138"/>
      <c r="E72" s="138"/>
      <c r="F72" s="233">
        <v>3100</v>
      </c>
      <c r="G72" s="233"/>
      <c r="H72" s="233"/>
      <c r="I72" s="233"/>
      <c r="J72" s="234"/>
    </row>
    <row r="73" spans="1:27" hidden="1" outlineLevel="1" x14ac:dyDescent="0.25">
      <c r="A73" s="9"/>
      <c r="B73" s="87"/>
      <c r="C73" s="7"/>
      <c r="D73" s="7"/>
      <c r="E73" s="7"/>
      <c r="F73" s="7"/>
      <c r="G73" s="7"/>
      <c r="H73" s="7"/>
      <c r="I73" s="7"/>
      <c r="J73" s="88"/>
    </row>
    <row r="74" spans="1:27" s="5" customFormat="1" outlineLevel="1" x14ac:dyDescent="0.25">
      <c r="A74" s="9" t="s">
        <v>65</v>
      </c>
      <c r="B74" s="201" t="s">
        <v>64</v>
      </c>
      <c r="C74" s="202"/>
      <c r="D74" s="202"/>
      <c r="E74" s="202"/>
      <c r="F74" s="202"/>
      <c r="G74" s="202"/>
      <c r="H74" s="202"/>
      <c r="I74" s="202"/>
      <c r="J74" s="203"/>
    </row>
    <row r="75" spans="1:27" ht="17.25" customHeight="1" outlineLevel="1" x14ac:dyDescent="0.25">
      <c r="A75" s="9"/>
      <c r="B75" s="139" t="s">
        <v>63</v>
      </c>
      <c r="C75" s="140"/>
      <c r="D75" s="140"/>
      <c r="E75" s="140"/>
      <c r="F75" s="140"/>
      <c r="G75" s="140"/>
      <c r="H75" s="140"/>
      <c r="I75" s="140"/>
      <c r="J75" s="141"/>
    </row>
    <row r="76" spans="1:27" hidden="1" x14ac:dyDescent="0.25">
      <c r="A76" s="12"/>
      <c r="B76" s="107"/>
      <c r="C76" s="7"/>
      <c r="D76" s="7"/>
      <c r="E76" s="7"/>
      <c r="F76" s="7"/>
      <c r="G76" s="7"/>
      <c r="H76" s="7"/>
      <c r="I76" s="7"/>
      <c r="J76" s="88"/>
    </row>
    <row r="77" spans="1:27" hidden="1" outlineLevel="1" x14ac:dyDescent="0.25">
      <c r="A77" s="12"/>
      <c r="B77" s="92" t="s">
        <v>62</v>
      </c>
      <c r="C77" s="7"/>
      <c r="D77" s="7"/>
      <c r="E77" s="7"/>
      <c r="F77" s="7"/>
      <c r="G77" s="7"/>
      <c r="H77" s="7"/>
      <c r="I77" s="7"/>
      <c r="J77" s="88"/>
    </row>
    <row r="78" spans="1:27" s="5" customFormat="1" ht="38.450000000000003" hidden="1" customHeight="1" outlineLevel="1" x14ac:dyDescent="0.25">
      <c r="A78" s="9" t="s">
        <v>61</v>
      </c>
      <c r="B78" s="142" t="s">
        <v>60</v>
      </c>
      <c r="C78" s="143"/>
      <c r="D78" s="143"/>
      <c r="E78" s="143"/>
      <c r="F78" s="143"/>
      <c r="G78" s="143"/>
      <c r="H78" s="143"/>
      <c r="I78" s="143"/>
      <c r="J78" s="144"/>
    </row>
    <row r="79" spans="1:27" ht="27.75" hidden="1" customHeight="1" outlineLevel="1" x14ac:dyDescent="0.25">
      <c r="A79" s="11"/>
      <c r="B79" s="139"/>
      <c r="C79" s="140"/>
      <c r="D79" s="140"/>
      <c r="E79" s="140"/>
      <c r="F79" s="140"/>
      <c r="G79" s="140"/>
      <c r="H79" s="140"/>
      <c r="I79" s="140"/>
      <c r="J79" s="141"/>
    </row>
    <row r="80" spans="1:27" hidden="1" collapsed="1" x14ac:dyDescent="0.25">
      <c r="A80" s="11"/>
      <c r="B80" s="109"/>
      <c r="C80" s="10"/>
      <c r="D80" s="10"/>
      <c r="E80" s="10"/>
      <c r="F80" s="10"/>
      <c r="G80" s="10"/>
      <c r="H80" s="10"/>
      <c r="I80" s="10"/>
      <c r="J80" s="110"/>
    </row>
    <row r="81" spans="1:22" ht="5.25" hidden="1" customHeight="1" x14ac:dyDescent="0.4">
      <c r="A81" s="21"/>
      <c r="B81" s="101"/>
      <c r="C81" s="85"/>
      <c r="D81" s="85"/>
      <c r="E81" s="85"/>
      <c r="F81" s="85"/>
      <c r="G81" s="85"/>
      <c r="H81" s="85"/>
      <c r="I81" s="85"/>
      <c r="J81" s="86"/>
      <c r="K81" s="21"/>
      <c r="L81" s="21"/>
      <c r="M81" s="21"/>
      <c r="N81" s="21"/>
      <c r="O81" s="21"/>
      <c r="P81" s="21"/>
      <c r="Q81" s="21"/>
      <c r="R81" s="21"/>
      <c r="S81" s="21"/>
      <c r="T81" s="21"/>
      <c r="U81" s="21"/>
      <c r="V81" s="21"/>
    </row>
    <row r="82" spans="1:22" s="3" customFormat="1" hidden="1" x14ac:dyDescent="0.25">
      <c r="B82" s="109"/>
      <c r="C82" s="10"/>
      <c r="D82" s="10"/>
      <c r="E82" s="10"/>
      <c r="F82" s="10"/>
      <c r="G82" s="10"/>
      <c r="H82" s="10"/>
      <c r="I82" s="10"/>
      <c r="J82" s="110"/>
    </row>
    <row r="83" spans="1:22" s="5" customFormat="1" x14ac:dyDescent="0.25">
      <c r="A83" s="6" t="s">
        <v>59</v>
      </c>
      <c r="B83" s="142" t="s">
        <v>58</v>
      </c>
      <c r="C83" s="143"/>
      <c r="D83" s="143"/>
      <c r="E83" s="143"/>
      <c r="F83" s="143"/>
      <c r="G83" s="143"/>
      <c r="H83" s="143"/>
      <c r="I83" s="143"/>
      <c r="J83" s="144"/>
    </row>
    <row r="84" spans="1:22" ht="21.75" customHeight="1" x14ac:dyDescent="0.25">
      <c r="A84" s="3"/>
      <c r="B84" s="139" t="s">
        <v>0</v>
      </c>
      <c r="C84" s="140"/>
      <c r="D84" s="140"/>
      <c r="E84" s="140"/>
      <c r="F84" s="140"/>
      <c r="G84" s="140"/>
      <c r="H84" s="140"/>
      <c r="I84" s="140"/>
      <c r="J84" s="141"/>
    </row>
    <row r="85" spans="1:22" hidden="1" x14ac:dyDescent="0.25">
      <c r="A85" s="3"/>
      <c r="B85" s="87"/>
      <c r="C85" s="7"/>
      <c r="D85" s="7"/>
      <c r="E85" s="7"/>
      <c r="F85" s="7"/>
      <c r="G85" s="7"/>
      <c r="H85" s="7"/>
      <c r="I85" s="7"/>
      <c r="J85" s="88"/>
    </row>
    <row r="86" spans="1:22" ht="26.25" hidden="1" x14ac:dyDescent="0.4">
      <c r="A86" s="21"/>
      <c r="B86" s="84" t="s">
        <v>57</v>
      </c>
      <c r="C86" s="85"/>
      <c r="D86" s="85"/>
      <c r="E86" s="85"/>
      <c r="F86" s="85"/>
      <c r="G86" s="85"/>
      <c r="H86" s="85"/>
      <c r="I86" s="85"/>
      <c r="J86" s="86"/>
      <c r="K86" s="21"/>
      <c r="L86" s="21"/>
      <c r="M86" s="21"/>
      <c r="N86" s="21"/>
      <c r="O86" s="21"/>
      <c r="P86" s="21"/>
      <c r="Q86" s="21"/>
      <c r="R86" s="21"/>
      <c r="S86" s="21"/>
      <c r="T86" s="21"/>
      <c r="U86" s="21"/>
      <c r="V86" s="21"/>
    </row>
    <row r="87" spans="1:22" ht="5.25" hidden="1" customHeight="1" x14ac:dyDescent="0.4">
      <c r="A87" s="21"/>
      <c r="B87" s="101"/>
      <c r="C87" s="85"/>
      <c r="D87" s="85"/>
      <c r="E87" s="85"/>
      <c r="F87" s="85"/>
      <c r="G87" s="85"/>
      <c r="H87" s="85"/>
      <c r="I87" s="85"/>
      <c r="J87" s="86"/>
      <c r="K87" s="21"/>
      <c r="L87" s="21"/>
      <c r="M87" s="21"/>
      <c r="N87" s="21"/>
      <c r="O87" s="21"/>
      <c r="P87" s="21"/>
      <c r="Q87" s="21"/>
      <c r="R87" s="21"/>
      <c r="S87" s="21"/>
      <c r="T87" s="21"/>
      <c r="U87" s="21"/>
      <c r="V87" s="21"/>
    </row>
    <row r="88" spans="1:22" s="5" customFormat="1" hidden="1" x14ac:dyDescent="0.25">
      <c r="A88" s="6" t="s">
        <v>56</v>
      </c>
      <c r="B88" s="142" t="s">
        <v>55</v>
      </c>
      <c r="C88" s="143"/>
      <c r="D88" s="143"/>
      <c r="E88" s="143"/>
      <c r="F88" s="143"/>
      <c r="G88" s="143"/>
      <c r="H88" s="143"/>
      <c r="I88" s="143"/>
      <c r="J88" s="144"/>
    </row>
    <row r="89" spans="1:22" ht="27.75" hidden="1" customHeight="1" x14ac:dyDescent="0.25">
      <c r="A89" s="2"/>
      <c r="B89" s="169" t="s">
        <v>54</v>
      </c>
      <c r="C89" s="170"/>
      <c r="D89" s="170"/>
      <c r="E89" s="170"/>
      <c r="F89" s="170"/>
      <c r="G89" s="170"/>
      <c r="H89" s="170"/>
      <c r="I89" s="170"/>
      <c r="J89" s="221"/>
    </row>
    <row r="90" spans="1:22" hidden="1" x14ac:dyDescent="0.25">
      <c r="A90" s="2"/>
      <c r="B90" s="111" t="s">
        <v>53</v>
      </c>
      <c r="C90" s="34"/>
      <c r="D90" s="34"/>
      <c r="E90" s="34"/>
      <c r="F90" s="34"/>
      <c r="G90" s="34"/>
      <c r="H90" s="34"/>
      <c r="I90" s="34"/>
      <c r="J90" s="112"/>
    </row>
    <row r="91" spans="1:22" x14ac:dyDescent="0.25">
      <c r="A91" s="2"/>
      <c r="B91" s="132" t="s">
        <v>213</v>
      </c>
      <c r="C91" s="133"/>
      <c r="D91" s="61" t="str">
        <f t="shared" ref="D91:I91" si="0">D$111</f>
        <v>FY19</v>
      </c>
      <c r="E91" s="35" t="str">
        <f t="shared" si="0"/>
        <v>FY20</v>
      </c>
      <c r="F91" s="35" t="str">
        <f t="shared" si="0"/>
        <v>FY21</v>
      </c>
      <c r="G91" s="35" t="str">
        <f t="shared" si="0"/>
        <v>FY22</v>
      </c>
      <c r="H91" s="35" t="str">
        <f t="shared" si="0"/>
        <v>FY23</v>
      </c>
      <c r="I91" s="35" t="str">
        <f t="shared" si="0"/>
        <v>FY24</v>
      </c>
      <c r="J91" s="113" t="s">
        <v>11</v>
      </c>
    </row>
    <row r="92" spans="1:22" ht="15" customHeight="1" x14ac:dyDescent="0.25">
      <c r="A92" s="2"/>
      <c r="B92" s="136" t="s">
        <v>212</v>
      </c>
      <c r="C92" s="137"/>
      <c r="D92" s="62">
        <f t="shared" ref="D92:I92" si="1">(D127+D139)-SUM(D101)</f>
        <v>339000</v>
      </c>
      <c r="E92" s="36">
        <f t="shared" si="1"/>
        <v>339000</v>
      </c>
      <c r="F92" s="36">
        <f t="shared" si="1"/>
        <v>339000</v>
      </c>
      <c r="G92" s="36">
        <f t="shared" si="1"/>
        <v>339000</v>
      </c>
      <c r="H92" s="36">
        <f t="shared" si="1"/>
        <v>339000</v>
      </c>
      <c r="I92" s="36">
        <f t="shared" si="1"/>
        <v>339000</v>
      </c>
      <c r="J92" s="114">
        <f>SUM(D92:I92)</f>
        <v>2034000</v>
      </c>
    </row>
    <row r="93" spans="1:22" ht="15" hidden="1" customHeight="1" outlineLevel="1" x14ac:dyDescent="0.25">
      <c r="A93" s="2"/>
      <c r="B93" s="181" t="s">
        <v>52</v>
      </c>
      <c r="C93" s="182"/>
      <c r="D93" s="63">
        <v>0</v>
      </c>
      <c r="E93" s="38">
        <v>0</v>
      </c>
      <c r="F93" s="38">
        <v>0</v>
      </c>
      <c r="G93" s="38">
        <v>0</v>
      </c>
      <c r="H93" s="38">
        <v>0</v>
      </c>
      <c r="I93" s="38">
        <v>0</v>
      </c>
      <c r="J93" s="114">
        <f>SUM(D93:I93)</f>
        <v>0</v>
      </c>
    </row>
    <row r="94" spans="1:22" ht="15" hidden="1" customHeight="1" outlineLevel="1" x14ac:dyDescent="0.25">
      <c r="A94" s="2"/>
      <c r="B94" s="181" t="s">
        <v>51</v>
      </c>
      <c r="C94" s="182"/>
      <c r="D94" s="63">
        <v>0</v>
      </c>
      <c r="E94" s="38">
        <v>0</v>
      </c>
      <c r="F94" s="38">
        <v>0</v>
      </c>
      <c r="G94" s="38">
        <v>0</v>
      </c>
      <c r="H94" s="38">
        <v>0</v>
      </c>
      <c r="I94" s="38">
        <v>0</v>
      </c>
      <c r="J94" s="114">
        <f>SUM(D94:I94)</f>
        <v>0</v>
      </c>
    </row>
    <row r="95" spans="1:22" ht="15" hidden="1" customHeight="1" outlineLevel="1" x14ac:dyDescent="0.25">
      <c r="A95" s="2"/>
      <c r="B95" s="181" t="s">
        <v>50</v>
      </c>
      <c r="C95" s="182"/>
      <c r="D95" s="63">
        <v>0</v>
      </c>
      <c r="E95" s="38">
        <v>0</v>
      </c>
      <c r="F95" s="38">
        <v>0</v>
      </c>
      <c r="G95" s="38">
        <v>0</v>
      </c>
      <c r="H95" s="38">
        <v>0</v>
      </c>
      <c r="I95" s="38">
        <v>0</v>
      </c>
      <c r="J95" s="114">
        <f>SUM(D95:I95)</f>
        <v>0</v>
      </c>
    </row>
    <row r="96" spans="1:22" ht="15" hidden="1" customHeight="1" outlineLevel="1" x14ac:dyDescent="0.25">
      <c r="A96" s="2"/>
      <c r="B96" s="181" t="s">
        <v>49</v>
      </c>
      <c r="C96" s="182"/>
      <c r="D96" s="63">
        <v>0</v>
      </c>
      <c r="E96" s="38">
        <v>0</v>
      </c>
      <c r="F96" s="38">
        <v>0</v>
      </c>
      <c r="G96" s="38">
        <v>0</v>
      </c>
      <c r="H96" s="38">
        <v>0</v>
      </c>
      <c r="I96" s="38">
        <v>0</v>
      </c>
      <c r="J96" s="114">
        <f>SUM(D96:I96)</f>
        <v>0</v>
      </c>
    </row>
    <row r="97" spans="1:24" ht="15" customHeight="1" collapsed="1" x14ac:dyDescent="0.25">
      <c r="A97" s="2"/>
      <c r="B97" s="132" t="s">
        <v>48</v>
      </c>
      <c r="C97" s="133"/>
      <c r="D97" s="64"/>
      <c r="E97" s="39"/>
      <c r="F97" s="40"/>
      <c r="G97" s="40"/>
      <c r="H97" s="40"/>
      <c r="I97" s="40"/>
      <c r="J97" s="115"/>
    </row>
    <row r="98" spans="1:24" x14ac:dyDescent="0.25">
      <c r="A98" s="2"/>
      <c r="B98" s="136" t="s">
        <v>47</v>
      </c>
      <c r="C98" s="137"/>
      <c r="D98" s="65"/>
      <c r="E98" s="41"/>
      <c r="F98" s="41"/>
      <c r="G98" s="41"/>
      <c r="H98" s="41"/>
      <c r="I98" s="41"/>
      <c r="J98" s="114">
        <f>SUM(D98:I98)</f>
        <v>0</v>
      </c>
    </row>
    <row r="99" spans="1:24" x14ac:dyDescent="0.25">
      <c r="A99" s="2"/>
      <c r="B99" s="136" t="s">
        <v>46</v>
      </c>
      <c r="C99" s="137"/>
      <c r="D99" s="66"/>
      <c r="E99" s="41"/>
      <c r="F99" s="41"/>
      <c r="G99" s="41"/>
      <c r="H99" s="41"/>
      <c r="I99" s="41"/>
      <c r="J99" s="114">
        <f>SUM(D99:I99)</f>
        <v>0</v>
      </c>
    </row>
    <row r="100" spans="1:24" x14ac:dyDescent="0.25">
      <c r="A100" s="2"/>
      <c r="B100" s="134" t="s">
        <v>45</v>
      </c>
      <c r="C100" s="135"/>
      <c r="D100" s="66"/>
      <c r="E100" s="42"/>
      <c r="F100" s="42"/>
      <c r="G100" s="42"/>
      <c r="H100" s="42"/>
      <c r="I100" s="42"/>
      <c r="J100" s="114">
        <f>SUM(D100:I100)</f>
        <v>0</v>
      </c>
    </row>
    <row r="101" spans="1:24" x14ac:dyDescent="0.25">
      <c r="A101" s="2"/>
      <c r="B101" s="132" t="s">
        <v>44</v>
      </c>
      <c r="C101" s="133"/>
      <c r="D101" s="62">
        <f t="shared" ref="D101:I101" si="2">SUM(D98:D100)</f>
        <v>0</v>
      </c>
      <c r="E101" s="36">
        <f t="shared" si="2"/>
        <v>0</v>
      </c>
      <c r="F101" s="36">
        <f t="shared" si="2"/>
        <v>0</v>
      </c>
      <c r="G101" s="36">
        <f t="shared" si="2"/>
        <v>0</v>
      </c>
      <c r="H101" s="36">
        <f t="shared" si="2"/>
        <v>0</v>
      </c>
      <c r="I101" s="36">
        <f t="shared" si="2"/>
        <v>0</v>
      </c>
      <c r="J101" s="114">
        <f>SUM(D101:I101)</f>
        <v>0</v>
      </c>
    </row>
    <row r="102" spans="1:24" s="5" customFormat="1" ht="15.75" thickBot="1" x14ac:dyDescent="0.3">
      <c r="A102" s="6"/>
      <c r="B102" s="154" t="s">
        <v>43</v>
      </c>
      <c r="C102" s="155"/>
      <c r="D102" s="67">
        <f t="shared" ref="D102:J102" si="3">SUM(D92:D96)+D101</f>
        <v>339000</v>
      </c>
      <c r="E102" s="43">
        <f t="shared" si="3"/>
        <v>339000</v>
      </c>
      <c r="F102" s="43">
        <f t="shared" si="3"/>
        <v>339000</v>
      </c>
      <c r="G102" s="43">
        <f t="shared" si="3"/>
        <v>339000</v>
      </c>
      <c r="H102" s="43">
        <f t="shared" si="3"/>
        <v>339000</v>
      </c>
      <c r="I102" s="43">
        <f t="shared" si="3"/>
        <v>339000</v>
      </c>
      <c r="J102" s="116">
        <f t="shared" si="3"/>
        <v>2034000</v>
      </c>
    </row>
    <row r="103" spans="1:24" ht="15.75" hidden="1" thickTop="1" x14ac:dyDescent="0.25">
      <c r="A103" s="2"/>
      <c r="B103" s="117"/>
      <c r="C103" s="7"/>
      <c r="D103" s="7"/>
      <c r="E103" s="7"/>
      <c r="F103" s="7"/>
      <c r="G103" s="7"/>
      <c r="H103" s="7"/>
      <c r="I103" s="7"/>
      <c r="J103" s="88"/>
    </row>
    <row r="104" spans="1:24" ht="23.25" customHeight="1" thickTop="1" x14ac:dyDescent="0.25">
      <c r="A104" s="9" t="s">
        <v>37</v>
      </c>
      <c r="B104" s="151" t="s">
        <v>42</v>
      </c>
      <c r="C104" s="152"/>
      <c r="D104" s="152"/>
      <c r="E104" s="152"/>
      <c r="F104" s="152"/>
      <c r="G104" s="152"/>
      <c r="H104" s="152"/>
      <c r="I104" s="152"/>
      <c r="J104" s="153"/>
      <c r="W104" s="31" t="s">
        <v>41</v>
      </c>
      <c r="X104" s="31" t="b">
        <v>0</v>
      </c>
    </row>
    <row r="105" spans="1:24" ht="15" customHeight="1" x14ac:dyDescent="0.25">
      <c r="A105" s="2"/>
      <c r="B105" s="169" t="s">
        <v>40</v>
      </c>
      <c r="C105" s="170"/>
      <c r="D105" s="170"/>
      <c r="E105" s="170"/>
      <c r="F105" s="170"/>
      <c r="G105" s="170"/>
      <c r="H105" s="222"/>
      <c r="I105" s="223"/>
      <c r="J105" s="104"/>
      <c r="W105" s="31" t="s">
        <v>39</v>
      </c>
      <c r="X105" s="31" t="b">
        <v>1</v>
      </c>
    </row>
    <row r="106" spans="1:24" ht="15" hidden="1" customHeight="1" x14ac:dyDescent="0.25">
      <c r="A106" s="2"/>
      <c r="B106" s="169" t="s">
        <v>38</v>
      </c>
      <c r="C106" s="170"/>
      <c r="D106" s="170"/>
      <c r="E106" s="170"/>
      <c r="F106" s="170"/>
      <c r="G106" s="170"/>
      <c r="H106" s="18"/>
      <c r="I106" s="18"/>
      <c r="J106" s="104"/>
      <c r="W106" s="31"/>
      <c r="X106" s="31"/>
    </row>
    <row r="107" spans="1:24" hidden="1" x14ac:dyDescent="0.25">
      <c r="A107" s="2"/>
      <c r="B107" s="87"/>
      <c r="C107" s="7"/>
      <c r="D107" s="7"/>
      <c r="E107" s="7"/>
      <c r="F107" s="7"/>
      <c r="G107" s="7"/>
      <c r="H107" s="7"/>
      <c r="I107" s="7"/>
      <c r="J107" s="88"/>
    </row>
    <row r="108" spans="1:24" s="5" customFormat="1" ht="15" hidden="1" customHeight="1" outlineLevel="1" x14ac:dyDescent="0.25">
      <c r="A108" s="6" t="s">
        <v>21</v>
      </c>
      <c r="B108" s="151" t="s">
        <v>36</v>
      </c>
      <c r="C108" s="152"/>
      <c r="D108" s="152"/>
      <c r="E108" s="152"/>
      <c r="F108" s="152"/>
      <c r="G108" s="152"/>
      <c r="H108" s="152"/>
      <c r="I108" s="152"/>
      <c r="J108" s="153"/>
    </row>
    <row r="109" spans="1:24" ht="30.75" hidden="1" customHeight="1" outlineLevel="1" x14ac:dyDescent="0.25">
      <c r="A109" s="2"/>
      <c r="B109" s="169" t="s">
        <v>35</v>
      </c>
      <c r="C109" s="170"/>
      <c r="D109" s="170"/>
      <c r="E109" s="170"/>
      <c r="F109" s="170"/>
      <c r="G109" s="170"/>
      <c r="H109" s="170"/>
      <c r="I109" s="170"/>
      <c r="J109" s="221"/>
    </row>
    <row r="110" spans="1:24" hidden="1" outlineLevel="1" x14ac:dyDescent="0.25">
      <c r="A110" s="2"/>
      <c r="B110" s="111" t="s">
        <v>19</v>
      </c>
      <c r="C110" s="34"/>
      <c r="D110" s="34"/>
      <c r="E110" s="34"/>
      <c r="F110" s="34"/>
      <c r="G110" s="34"/>
      <c r="H110" s="34"/>
      <c r="I110" s="34"/>
      <c r="J110" s="112"/>
    </row>
    <row r="111" spans="1:24" ht="15.75" outlineLevel="1" thickBot="1" x14ac:dyDescent="0.3">
      <c r="A111" s="2"/>
      <c r="B111" s="179" t="s">
        <v>34</v>
      </c>
      <c r="C111" s="180"/>
      <c r="D111" s="35" t="s">
        <v>17</v>
      </c>
      <c r="E111" s="44" t="s">
        <v>16</v>
      </c>
      <c r="F111" s="44" t="s">
        <v>15</v>
      </c>
      <c r="G111" s="44" t="s">
        <v>14</v>
      </c>
      <c r="H111" s="44" t="s">
        <v>13</v>
      </c>
      <c r="I111" s="44" t="s">
        <v>12</v>
      </c>
      <c r="J111" s="113" t="s">
        <v>11</v>
      </c>
    </row>
    <row r="112" spans="1:24" ht="15.75" outlineLevel="1" thickBot="1" x14ac:dyDescent="0.3">
      <c r="A112" s="2"/>
      <c r="B112" s="185" t="s">
        <v>33</v>
      </c>
      <c r="C112" s="186"/>
      <c r="D112" s="37"/>
      <c r="E112" s="8">
        <v>2.5000000000000001E-2</v>
      </c>
      <c r="F112" s="8">
        <v>2.5000000000000001E-2</v>
      </c>
      <c r="G112" s="8">
        <f>$F112</f>
        <v>2.5000000000000001E-2</v>
      </c>
      <c r="H112" s="8">
        <f>$F112</f>
        <v>2.5000000000000001E-2</v>
      </c>
      <c r="I112" s="8">
        <f>$F112</f>
        <v>2.5000000000000001E-2</v>
      </c>
      <c r="J112" s="118"/>
    </row>
    <row r="113" spans="1:10" hidden="1" outlineLevel="1" x14ac:dyDescent="0.25">
      <c r="A113" s="2"/>
      <c r="B113" s="185" t="s">
        <v>32</v>
      </c>
      <c r="C113" s="186"/>
      <c r="D113" s="42"/>
      <c r="E113" s="42"/>
      <c r="F113" s="45">
        <f>E113*(1+$G$112)</f>
        <v>0</v>
      </c>
      <c r="G113" s="45">
        <f>F113*(1+$G$112)</f>
        <v>0</v>
      </c>
      <c r="H113" s="45">
        <f>G113*(1+$H$112)</f>
        <v>0</v>
      </c>
      <c r="I113" s="45">
        <f>H113*(1+$I$112)</f>
        <v>0</v>
      </c>
      <c r="J113" s="119">
        <f>SUM(D113:I113)</f>
        <v>0</v>
      </c>
    </row>
    <row r="114" spans="1:10" ht="15.95" hidden="1" customHeight="1" outlineLevel="1" x14ac:dyDescent="0.25">
      <c r="A114" s="2"/>
      <c r="B114" s="183" t="s">
        <v>31</v>
      </c>
      <c r="C114" s="184"/>
      <c r="D114" s="42"/>
      <c r="E114" s="42"/>
      <c r="F114" s="46">
        <f>E114*(1+$G$112)</f>
        <v>0</v>
      </c>
      <c r="G114" s="46">
        <f>F114*(1+$G$112)</f>
        <v>0</v>
      </c>
      <c r="H114" s="46">
        <f>G114*(1+$H$112)</f>
        <v>0</v>
      </c>
      <c r="I114" s="46">
        <f>H114*(1+$I$112)</f>
        <v>0</v>
      </c>
      <c r="J114" s="119">
        <f>SUM(D114:I114)</f>
        <v>0</v>
      </c>
    </row>
    <row r="115" spans="1:10" outlineLevel="1" x14ac:dyDescent="0.25">
      <c r="A115" s="2"/>
      <c r="B115" s="185" t="s">
        <v>30</v>
      </c>
      <c r="C115" s="186"/>
      <c r="D115" s="47"/>
      <c r="E115" s="47"/>
      <c r="F115" s="48"/>
      <c r="G115" s="48"/>
      <c r="H115" s="48"/>
      <c r="I115" s="48"/>
      <c r="J115" s="120"/>
    </row>
    <row r="116" spans="1:10" outlineLevel="1" x14ac:dyDescent="0.25">
      <c r="A116" s="2"/>
      <c r="B116" s="185" t="s">
        <v>29</v>
      </c>
      <c r="C116" s="186"/>
      <c r="D116" s="36">
        <v>3000</v>
      </c>
      <c r="E116" s="36">
        <v>3000</v>
      </c>
      <c r="F116" s="36">
        <v>3000</v>
      </c>
      <c r="G116" s="36">
        <v>3000</v>
      </c>
      <c r="H116" s="36">
        <v>3000</v>
      </c>
      <c r="I116" s="36">
        <v>3000</v>
      </c>
      <c r="J116" s="122">
        <v>3000</v>
      </c>
    </row>
    <row r="117" spans="1:10" outlineLevel="1" x14ac:dyDescent="0.25">
      <c r="A117" s="2"/>
      <c r="B117" s="185" t="s">
        <v>28</v>
      </c>
      <c r="C117" s="186"/>
      <c r="D117" s="36">
        <v>113</v>
      </c>
      <c r="E117" s="36">
        <v>113</v>
      </c>
      <c r="F117" s="36">
        <v>113</v>
      </c>
      <c r="G117" s="36">
        <v>113</v>
      </c>
      <c r="H117" s="36">
        <v>113</v>
      </c>
      <c r="I117" s="36">
        <v>113</v>
      </c>
      <c r="J117" s="122">
        <v>113</v>
      </c>
    </row>
    <row r="118" spans="1:10" outlineLevel="1" x14ac:dyDescent="0.25">
      <c r="A118" s="2"/>
      <c r="B118" s="185" t="s">
        <v>27</v>
      </c>
      <c r="C118" s="186"/>
      <c r="D118" s="36">
        <f>+D116*D117</f>
        <v>339000</v>
      </c>
      <c r="E118" s="36">
        <f t="shared" ref="E118:I118" si="4">+E116*E117</f>
        <v>339000</v>
      </c>
      <c r="F118" s="36">
        <f t="shared" si="4"/>
        <v>339000</v>
      </c>
      <c r="G118" s="36">
        <f t="shared" si="4"/>
        <v>339000</v>
      </c>
      <c r="H118" s="36">
        <f t="shared" si="4"/>
        <v>339000</v>
      </c>
      <c r="I118" s="36">
        <f t="shared" si="4"/>
        <v>339000</v>
      </c>
      <c r="J118" s="122">
        <v>-2774</v>
      </c>
    </row>
    <row r="119" spans="1:10" outlineLevel="1" x14ac:dyDescent="0.25">
      <c r="A119" s="2"/>
      <c r="B119" s="185" t="s">
        <v>26</v>
      </c>
      <c r="C119" s="186"/>
      <c r="D119" s="36">
        <v>0</v>
      </c>
      <c r="E119" s="36">
        <v>0</v>
      </c>
      <c r="F119" s="36">
        <v>0</v>
      </c>
      <c r="G119" s="36">
        <v>0</v>
      </c>
      <c r="H119" s="36">
        <v>0</v>
      </c>
      <c r="I119" s="36">
        <v>0</v>
      </c>
      <c r="J119" s="122">
        <v>-5661</v>
      </c>
    </row>
    <row r="120" spans="1:10" outlineLevel="1" x14ac:dyDescent="0.25">
      <c r="A120" s="2"/>
      <c r="B120" s="185" t="s">
        <v>25</v>
      </c>
      <c r="C120" s="186"/>
      <c r="D120" s="36">
        <v>0</v>
      </c>
      <c r="E120" s="36">
        <v>0</v>
      </c>
      <c r="F120" s="36">
        <v>0</v>
      </c>
      <c r="G120" s="36">
        <v>0</v>
      </c>
      <c r="H120" s="36">
        <v>0</v>
      </c>
      <c r="I120" s="36">
        <v>0</v>
      </c>
      <c r="J120" s="122">
        <v>-8548</v>
      </c>
    </row>
    <row r="121" spans="1:10" outlineLevel="1" x14ac:dyDescent="0.25">
      <c r="A121" s="2"/>
      <c r="B121" s="134" t="s">
        <v>24</v>
      </c>
      <c r="C121" s="135"/>
      <c r="D121" s="36">
        <v>0</v>
      </c>
      <c r="E121" s="36">
        <v>0</v>
      </c>
      <c r="F121" s="36">
        <v>0</v>
      </c>
      <c r="G121" s="36">
        <v>0</v>
      </c>
      <c r="H121" s="36">
        <v>0</v>
      </c>
      <c r="I121" s="36">
        <v>0</v>
      </c>
      <c r="J121" s="122">
        <v>-11435</v>
      </c>
    </row>
    <row r="122" spans="1:10" outlineLevel="1" x14ac:dyDescent="0.25">
      <c r="A122" s="2"/>
      <c r="B122" s="134" t="s">
        <v>24</v>
      </c>
      <c r="C122" s="135"/>
      <c r="D122" s="36">
        <v>0</v>
      </c>
      <c r="E122" s="36">
        <v>0</v>
      </c>
      <c r="F122" s="36">
        <v>0</v>
      </c>
      <c r="G122" s="36">
        <v>0</v>
      </c>
      <c r="H122" s="36">
        <v>0</v>
      </c>
      <c r="I122" s="36">
        <v>0</v>
      </c>
      <c r="J122" s="122">
        <v>-14322</v>
      </c>
    </row>
    <row r="123" spans="1:10" outlineLevel="1" x14ac:dyDescent="0.25">
      <c r="A123" s="2"/>
      <c r="B123" s="185" t="s">
        <v>23</v>
      </c>
      <c r="C123" s="186"/>
      <c r="D123" s="36">
        <f>+D118</f>
        <v>339000</v>
      </c>
      <c r="E123" s="36">
        <f t="shared" ref="E123:I123" si="5">+E118</f>
        <v>339000</v>
      </c>
      <c r="F123" s="36">
        <f t="shared" si="5"/>
        <v>339000</v>
      </c>
      <c r="G123" s="36">
        <f t="shared" si="5"/>
        <v>339000</v>
      </c>
      <c r="H123" s="36">
        <f t="shared" si="5"/>
        <v>339000</v>
      </c>
      <c r="I123" s="36">
        <f t="shared" si="5"/>
        <v>339000</v>
      </c>
      <c r="J123" s="122">
        <v>-17209</v>
      </c>
    </row>
    <row r="124" spans="1:10" ht="15" customHeight="1" outlineLevel="1" x14ac:dyDescent="0.25">
      <c r="A124" s="2"/>
      <c r="B124" s="134" t="s">
        <v>5</v>
      </c>
      <c r="C124" s="135"/>
      <c r="D124" s="41"/>
      <c r="E124" s="41"/>
      <c r="F124" s="41">
        <f t="shared" ref="F124:G126" si="6">E124*(1+$G$112)</f>
        <v>0</v>
      </c>
      <c r="G124" s="41">
        <f t="shared" si="6"/>
        <v>0</v>
      </c>
      <c r="H124" s="41">
        <f>G124*(1+$H$112)</f>
        <v>0</v>
      </c>
      <c r="I124" s="41">
        <f>H124*(1+$I$112)</f>
        <v>0</v>
      </c>
      <c r="J124" s="129">
        <f>SUM(D124:I124)</f>
        <v>0</v>
      </c>
    </row>
    <row r="125" spans="1:10" ht="15" customHeight="1" outlineLevel="1" x14ac:dyDescent="0.25">
      <c r="A125" s="2"/>
      <c r="B125" s="134" t="s">
        <v>5</v>
      </c>
      <c r="C125" s="135"/>
      <c r="D125" s="41"/>
      <c r="E125" s="41"/>
      <c r="F125" s="41">
        <f t="shared" si="6"/>
        <v>0</v>
      </c>
      <c r="G125" s="41">
        <f t="shared" si="6"/>
        <v>0</v>
      </c>
      <c r="H125" s="41">
        <f>G125*(1+$H$112)</f>
        <v>0</v>
      </c>
      <c r="I125" s="41">
        <f>H125*(1+$I$112)</f>
        <v>0</v>
      </c>
      <c r="J125" s="129">
        <f>SUM(D125:I125)</f>
        <v>0</v>
      </c>
    </row>
    <row r="126" spans="1:10" ht="15" hidden="1" customHeight="1" outlineLevel="1" x14ac:dyDescent="0.25">
      <c r="A126" s="2"/>
      <c r="B126" s="134" t="s">
        <v>5</v>
      </c>
      <c r="C126" s="135"/>
      <c r="D126" s="41"/>
      <c r="E126" s="41"/>
      <c r="F126" s="41">
        <f t="shared" si="6"/>
        <v>0</v>
      </c>
      <c r="G126" s="41">
        <f t="shared" si="6"/>
        <v>0</v>
      </c>
      <c r="H126" s="41">
        <f>G126*(1+$H$112)</f>
        <v>0</v>
      </c>
      <c r="I126" s="41">
        <f>H126*(1+$I$112)</f>
        <v>0</v>
      </c>
      <c r="J126" s="129">
        <f>SUM(D126:I126)</f>
        <v>0</v>
      </c>
    </row>
    <row r="127" spans="1:10" s="5" customFormat="1" ht="15.75" outlineLevel="1" thickBot="1" x14ac:dyDescent="0.3">
      <c r="A127" s="6"/>
      <c r="B127" s="154" t="s">
        <v>22</v>
      </c>
      <c r="C127" s="155"/>
      <c r="D127" s="49">
        <f t="shared" ref="D127:J127" si="7">D113+D114+D123+D124+D126+D125</f>
        <v>339000</v>
      </c>
      <c r="E127" s="49">
        <f t="shared" si="7"/>
        <v>339000</v>
      </c>
      <c r="F127" s="49">
        <f t="shared" si="7"/>
        <v>339000</v>
      </c>
      <c r="G127" s="49">
        <f t="shared" si="7"/>
        <v>339000</v>
      </c>
      <c r="H127" s="49">
        <f t="shared" si="7"/>
        <v>339000</v>
      </c>
      <c r="I127" s="49">
        <f t="shared" si="7"/>
        <v>339000</v>
      </c>
      <c r="J127" s="123">
        <f t="shared" si="7"/>
        <v>-17209</v>
      </c>
    </row>
    <row r="128" spans="1:10" ht="15.75" hidden="1" outlineLevel="1" thickTop="1" x14ac:dyDescent="0.25">
      <c r="A128" s="2"/>
      <c r="B128" s="117"/>
      <c r="C128" s="7"/>
      <c r="D128" s="7"/>
      <c r="E128" s="7"/>
      <c r="F128" s="7"/>
      <c r="G128" s="7"/>
      <c r="H128" s="7"/>
      <c r="I128" s="7"/>
      <c r="J128" s="88"/>
    </row>
    <row r="129" spans="1:10" ht="15.75" hidden="1" thickTop="1" x14ac:dyDescent="0.25">
      <c r="A129" s="2"/>
      <c r="B129" s="117"/>
      <c r="C129" s="7"/>
      <c r="D129" s="7"/>
      <c r="E129" s="7"/>
      <c r="F129" s="7"/>
      <c r="G129" s="7"/>
      <c r="H129" s="7"/>
      <c r="I129" s="7"/>
      <c r="J129" s="88"/>
    </row>
    <row r="130" spans="1:10" s="5" customFormat="1" ht="15" hidden="1" customHeight="1" outlineLevel="1" x14ac:dyDescent="0.25">
      <c r="A130" s="6" t="s">
        <v>2</v>
      </c>
      <c r="B130" s="151" t="s">
        <v>20</v>
      </c>
      <c r="C130" s="152"/>
      <c r="D130" s="152"/>
      <c r="E130" s="152"/>
      <c r="F130" s="152"/>
      <c r="G130" s="152"/>
      <c r="H130" s="152"/>
      <c r="I130" s="152"/>
      <c r="J130" s="153"/>
    </row>
    <row r="131" spans="1:10" ht="15.75" hidden="1" outlineLevel="1" thickTop="1" x14ac:dyDescent="0.25">
      <c r="A131" s="2"/>
      <c r="B131" s="111" t="s">
        <v>19</v>
      </c>
      <c r="C131" s="34"/>
      <c r="D131" s="34"/>
      <c r="E131" s="34"/>
      <c r="F131" s="34"/>
      <c r="G131" s="34"/>
      <c r="H131" s="34"/>
      <c r="I131" s="34"/>
      <c r="J131" s="112"/>
    </row>
    <row r="132" spans="1:10" ht="15.75" hidden="1" outlineLevel="1" thickTop="1" x14ac:dyDescent="0.25">
      <c r="A132" s="2"/>
      <c r="B132" s="179" t="s">
        <v>18</v>
      </c>
      <c r="C132" s="180"/>
      <c r="D132" s="35" t="s">
        <v>17</v>
      </c>
      <c r="E132" s="44" t="s">
        <v>16</v>
      </c>
      <c r="F132" s="44" t="s">
        <v>15</v>
      </c>
      <c r="G132" s="44" t="s">
        <v>14</v>
      </c>
      <c r="H132" s="44" t="s">
        <v>13</v>
      </c>
      <c r="I132" s="44" t="s">
        <v>12</v>
      </c>
      <c r="J132" s="124" t="s">
        <v>11</v>
      </c>
    </row>
    <row r="133" spans="1:10" ht="15.75" hidden="1" outlineLevel="1" thickTop="1" x14ac:dyDescent="0.25">
      <c r="A133" s="2"/>
      <c r="B133" s="229" t="s">
        <v>10</v>
      </c>
      <c r="C133" s="230"/>
      <c r="D133" s="41"/>
      <c r="E133" s="41"/>
      <c r="F133" s="41"/>
      <c r="G133" s="41"/>
      <c r="H133" s="41"/>
      <c r="I133" s="41"/>
      <c r="J133" s="125">
        <f t="shared" ref="J133:J138" si="8">SUM(D133:I133)</f>
        <v>0</v>
      </c>
    </row>
    <row r="134" spans="1:10" ht="15.75" hidden="1" outlineLevel="1" thickTop="1" x14ac:dyDescent="0.25">
      <c r="A134" s="2"/>
      <c r="B134" s="229" t="s">
        <v>9</v>
      </c>
      <c r="C134" s="230"/>
      <c r="D134" s="41"/>
      <c r="E134" s="41"/>
      <c r="F134" s="41"/>
      <c r="G134" s="41"/>
      <c r="H134" s="41"/>
      <c r="I134" s="41"/>
      <c r="J134" s="125">
        <f t="shared" si="8"/>
        <v>0</v>
      </c>
    </row>
    <row r="135" spans="1:10" ht="15.75" hidden="1" outlineLevel="1" thickTop="1" x14ac:dyDescent="0.25">
      <c r="A135" s="2"/>
      <c r="B135" s="229" t="s">
        <v>8</v>
      </c>
      <c r="C135" s="230"/>
      <c r="D135" s="41"/>
      <c r="E135" s="41"/>
      <c r="F135" s="41"/>
      <c r="G135" s="41"/>
      <c r="H135" s="41"/>
      <c r="I135" s="41"/>
      <c r="J135" s="125">
        <f t="shared" si="8"/>
        <v>0</v>
      </c>
    </row>
    <row r="136" spans="1:10" ht="15.75" hidden="1" outlineLevel="1" thickTop="1" x14ac:dyDescent="0.25">
      <c r="A136" s="2"/>
      <c r="B136" s="229" t="s">
        <v>7</v>
      </c>
      <c r="C136" s="230"/>
      <c r="D136" s="41"/>
      <c r="E136" s="41"/>
      <c r="F136" s="41"/>
      <c r="G136" s="41"/>
      <c r="H136" s="41"/>
      <c r="I136" s="41"/>
      <c r="J136" s="125">
        <f t="shared" si="8"/>
        <v>0</v>
      </c>
    </row>
    <row r="137" spans="1:10" ht="15.75" hidden="1" outlineLevel="1" thickTop="1" x14ac:dyDescent="0.25">
      <c r="A137" s="2"/>
      <c r="B137" s="229" t="s">
        <v>6</v>
      </c>
      <c r="C137" s="230"/>
      <c r="D137" s="41"/>
      <c r="E137" s="41"/>
      <c r="F137" s="41"/>
      <c r="G137" s="41"/>
      <c r="H137" s="41"/>
      <c r="I137" s="41"/>
      <c r="J137" s="125">
        <f t="shared" si="8"/>
        <v>0</v>
      </c>
    </row>
    <row r="138" spans="1:10" ht="15.75" hidden="1" outlineLevel="1" thickTop="1" x14ac:dyDescent="0.25">
      <c r="A138" s="2"/>
      <c r="B138" s="134" t="s">
        <v>5</v>
      </c>
      <c r="C138" s="135"/>
      <c r="D138" s="41"/>
      <c r="E138" s="41"/>
      <c r="F138" s="41"/>
      <c r="G138" s="41"/>
      <c r="H138" s="41"/>
      <c r="I138" s="41"/>
      <c r="J138" s="125">
        <f t="shared" si="8"/>
        <v>0</v>
      </c>
    </row>
    <row r="139" spans="1:10" s="5" customFormat="1" ht="16.5" hidden="1" outlineLevel="1" thickTop="1" thickBot="1" x14ac:dyDescent="0.3">
      <c r="A139" s="6"/>
      <c r="B139" s="224" t="s">
        <v>4</v>
      </c>
      <c r="C139" s="225"/>
      <c r="D139" s="49">
        <f t="shared" ref="D139:J139" si="9">SUM(D133:D138)</f>
        <v>0</v>
      </c>
      <c r="E139" s="49">
        <f t="shared" si="9"/>
        <v>0</v>
      </c>
      <c r="F139" s="49">
        <f t="shared" si="9"/>
        <v>0</v>
      </c>
      <c r="G139" s="49">
        <f t="shared" si="9"/>
        <v>0</v>
      </c>
      <c r="H139" s="49">
        <f t="shared" si="9"/>
        <v>0</v>
      </c>
      <c r="I139" s="49">
        <f t="shared" si="9"/>
        <v>0</v>
      </c>
      <c r="J139" s="123">
        <f t="shared" si="9"/>
        <v>0</v>
      </c>
    </row>
    <row r="140" spans="1:10" ht="15.75" hidden="1" outlineLevel="1" thickTop="1" x14ac:dyDescent="0.25">
      <c r="A140" s="2"/>
      <c r="B140" s="117"/>
      <c r="C140" s="7"/>
      <c r="D140" s="7"/>
      <c r="E140" s="7"/>
      <c r="F140" s="7"/>
      <c r="G140" s="7"/>
      <c r="H140" s="7"/>
      <c r="I140" s="7"/>
      <c r="J140" s="88"/>
    </row>
    <row r="141" spans="1:10" ht="15.75" hidden="1" thickTop="1" x14ac:dyDescent="0.25">
      <c r="A141" s="2"/>
      <c r="B141" s="117"/>
      <c r="C141" s="7"/>
      <c r="D141" s="7"/>
      <c r="E141" s="7"/>
      <c r="F141" s="7"/>
      <c r="G141" s="7"/>
      <c r="H141" s="7"/>
      <c r="I141" s="7"/>
      <c r="J141" s="88"/>
    </row>
    <row r="142" spans="1:10" ht="15.75" hidden="1" thickTop="1" x14ac:dyDescent="0.25">
      <c r="A142" s="2"/>
      <c r="B142" s="126" t="s">
        <v>3</v>
      </c>
      <c r="C142" s="7"/>
      <c r="D142" s="7"/>
      <c r="E142" s="7"/>
      <c r="F142" s="7"/>
      <c r="G142" s="7"/>
      <c r="H142" s="7"/>
      <c r="I142" s="7"/>
      <c r="J142" s="88"/>
    </row>
    <row r="143" spans="1:10" ht="15.75" hidden="1" thickTop="1" x14ac:dyDescent="0.25">
      <c r="A143" s="2"/>
      <c r="B143" s="87"/>
      <c r="C143" s="7"/>
      <c r="D143" s="7"/>
      <c r="E143" s="7"/>
      <c r="F143" s="7"/>
      <c r="G143" s="7"/>
      <c r="H143" s="7"/>
      <c r="I143" s="7"/>
      <c r="J143" s="88"/>
    </row>
    <row r="144" spans="1:10" s="5" customFormat="1" ht="15.75" thickTop="1" x14ac:dyDescent="0.25">
      <c r="A144" s="6" t="s">
        <v>196</v>
      </c>
      <c r="B144" s="103" t="s">
        <v>1</v>
      </c>
      <c r="C144" s="127"/>
      <c r="D144" s="127"/>
      <c r="E144" s="127"/>
      <c r="F144" s="127"/>
      <c r="G144" s="127"/>
      <c r="H144" s="127"/>
      <c r="I144" s="127"/>
      <c r="J144" s="128"/>
    </row>
    <row r="145" spans="1:10" ht="26.25" customHeight="1" thickBot="1" x14ac:dyDescent="0.3">
      <c r="A145" s="2"/>
      <c r="B145" s="148" t="s">
        <v>0</v>
      </c>
      <c r="C145" s="149"/>
      <c r="D145" s="149"/>
      <c r="E145" s="149"/>
      <c r="F145" s="149"/>
      <c r="G145" s="149"/>
      <c r="H145" s="149"/>
      <c r="I145" s="149"/>
      <c r="J145" s="150"/>
    </row>
    <row r="146" spans="1:10" hidden="1" x14ac:dyDescent="0.25">
      <c r="A146" s="2"/>
      <c r="B146" s="2"/>
      <c r="C146" s="2"/>
      <c r="D146" s="2"/>
      <c r="E146" s="2"/>
      <c r="F146" s="2"/>
      <c r="G146" s="2"/>
      <c r="H146" s="2"/>
      <c r="I146" s="2"/>
      <c r="J146" s="2"/>
    </row>
    <row r="147" spans="1:10" hidden="1" x14ac:dyDescent="0.25">
      <c r="A147" s="2"/>
      <c r="B147" s="4"/>
      <c r="C147" s="2"/>
      <c r="D147" s="2"/>
      <c r="E147" s="2"/>
      <c r="F147" s="2"/>
      <c r="G147" s="2"/>
      <c r="H147" s="2"/>
      <c r="I147" s="2"/>
      <c r="J147" s="2"/>
    </row>
    <row r="148" spans="1:10" hidden="1" x14ac:dyDescent="0.25">
      <c r="A148" s="2"/>
      <c r="B148" s="4"/>
      <c r="C148" s="2"/>
      <c r="D148" s="4"/>
      <c r="E148" s="2"/>
      <c r="F148" s="4"/>
      <c r="G148" s="2"/>
      <c r="H148" s="2"/>
      <c r="I148" s="2"/>
      <c r="J148" s="2"/>
    </row>
    <row r="149" spans="1:10" x14ac:dyDescent="0.25">
      <c r="A149" s="2"/>
      <c r="B149" s="2"/>
      <c r="C149" s="2"/>
      <c r="D149" s="2"/>
      <c r="E149" s="2"/>
      <c r="F149" s="2"/>
      <c r="G149" s="2"/>
      <c r="H149" s="2"/>
      <c r="I149" s="2"/>
      <c r="J149" s="2"/>
    </row>
    <row r="150" spans="1:10" x14ac:dyDescent="0.25">
      <c r="A150" s="3"/>
      <c r="B150" s="2"/>
      <c r="C150" s="2"/>
      <c r="D150" s="2"/>
      <c r="E150" s="2"/>
      <c r="F150" s="2"/>
      <c r="G150" s="2"/>
      <c r="H150" s="2"/>
      <c r="I150" s="2"/>
      <c r="J150" s="2"/>
    </row>
    <row r="151" spans="1:10" x14ac:dyDescent="0.25">
      <c r="B151" s="2"/>
      <c r="C151" s="2"/>
      <c r="D151" s="2"/>
      <c r="E151" s="2"/>
      <c r="F151" s="2"/>
      <c r="G151" s="2"/>
      <c r="H151" s="2"/>
      <c r="I151" s="2"/>
      <c r="J151" s="2"/>
    </row>
    <row r="152" spans="1:10" x14ac:dyDescent="0.25">
      <c r="B152" s="2"/>
      <c r="C152" s="2"/>
      <c r="D152" s="2"/>
      <c r="E152" s="2"/>
      <c r="F152" s="2"/>
      <c r="G152" s="2"/>
      <c r="H152" s="2"/>
      <c r="I152" s="2"/>
      <c r="J152" s="2"/>
    </row>
    <row r="153" spans="1:10" x14ac:dyDescent="0.25">
      <c r="B153" s="2"/>
      <c r="C153" s="2"/>
      <c r="D153" s="2"/>
      <c r="E153" s="2"/>
      <c r="F153" s="2"/>
      <c r="G153" s="2"/>
      <c r="H153" s="2"/>
      <c r="I153" s="2"/>
      <c r="J153" s="2"/>
    </row>
    <row r="154" spans="1:10" x14ac:dyDescent="0.25">
      <c r="B154" s="50"/>
      <c r="C154" s="50"/>
      <c r="D154" s="50"/>
      <c r="E154" s="50"/>
      <c r="F154" s="50"/>
      <c r="G154" s="50"/>
      <c r="H154" s="50"/>
      <c r="I154" s="50"/>
      <c r="J154" s="50"/>
    </row>
    <row r="155" spans="1:10" x14ac:dyDescent="0.25">
      <c r="B155" s="50"/>
      <c r="C155" s="50"/>
      <c r="D155" s="50"/>
      <c r="E155" s="50"/>
      <c r="F155" s="50"/>
      <c r="G155" s="50"/>
      <c r="H155" s="50"/>
      <c r="I155" s="50"/>
      <c r="J155" s="50"/>
    </row>
    <row r="156" spans="1:10" x14ac:dyDescent="0.25">
      <c r="B156" s="50"/>
      <c r="C156" s="50"/>
      <c r="D156" s="50"/>
      <c r="E156" s="50"/>
      <c r="F156" s="50"/>
      <c r="G156" s="50"/>
      <c r="H156" s="50"/>
      <c r="I156" s="50"/>
      <c r="J156" s="50"/>
    </row>
    <row r="157" spans="1:10" x14ac:dyDescent="0.25">
      <c r="B157" s="50"/>
      <c r="C157" s="50"/>
      <c r="D157" s="50"/>
      <c r="E157" s="50"/>
      <c r="F157" s="50"/>
      <c r="G157" s="50"/>
      <c r="H157" s="50"/>
      <c r="I157" s="50"/>
      <c r="J157" s="50"/>
    </row>
    <row r="158" spans="1:10" x14ac:dyDescent="0.25">
      <c r="B158" s="50"/>
      <c r="C158" s="50"/>
      <c r="D158" s="50"/>
      <c r="E158" s="50"/>
      <c r="F158" s="50"/>
      <c r="G158" s="50"/>
      <c r="H158" s="50"/>
      <c r="I158" s="50"/>
      <c r="J158" s="50"/>
    </row>
    <row r="159" spans="1:10" x14ac:dyDescent="0.25">
      <c r="B159" s="50"/>
      <c r="C159" s="50"/>
      <c r="D159" s="50"/>
      <c r="E159" s="50"/>
      <c r="F159" s="50"/>
      <c r="G159" s="50"/>
      <c r="H159" s="50"/>
      <c r="I159" s="50"/>
      <c r="J159" s="50"/>
    </row>
    <row r="160" spans="1:10" x14ac:dyDescent="0.25">
      <c r="B160" s="50"/>
      <c r="C160" s="50"/>
      <c r="D160" s="50"/>
      <c r="E160" s="50"/>
      <c r="F160" s="50"/>
      <c r="G160" s="50"/>
      <c r="H160" s="50"/>
      <c r="I160" s="50"/>
      <c r="J160" s="50"/>
    </row>
    <row r="161" spans="2:10" x14ac:dyDescent="0.25">
      <c r="B161" s="50"/>
      <c r="C161" s="50"/>
      <c r="D161" s="50"/>
      <c r="E161" s="50"/>
      <c r="F161" s="50"/>
      <c r="G161" s="50"/>
      <c r="H161" s="50"/>
      <c r="I161" s="50"/>
      <c r="J161" s="50"/>
    </row>
    <row r="162" spans="2:10" x14ac:dyDescent="0.25">
      <c r="B162" s="50"/>
      <c r="C162" s="50"/>
      <c r="D162" s="50"/>
      <c r="E162" s="50"/>
      <c r="F162" s="50"/>
      <c r="G162" s="50"/>
      <c r="H162" s="50"/>
      <c r="I162" s="50"/>
      <c r="J162" s="50"/>
    </row>
    <row r="163" spans="2:10" x14ac:dyDescent="0.25">
      <c r="B163" s="50"/>
      <c r="C163" s="50"/>
      <c r="D163" s="50"/>
      <c r="E163" s="50"/>
      <c r="F163" s="50"/>
      <c r="G163" s="50"/>
      <c r="H163" s="50"/>
      <c r="I163" s="50"/>
      <c r="J163" s="50"/>
    </row>
    <row r="164" spans="2:10" x14ac:dyDescent="0.25">
      <c r="B164" s="50"/>
      <c r="C164" s="50"/>
      <c r="D164" s="50"/>
      <c r="E164" s="50"/>
      <c r="F164" s="50"/>
      <c r="G164" s="50"/>
      <c r="H164" s="50"/>
      <c r="I164" s="50"/>
      <c r="J164" s="50"/>
    </row>
    <row r="165" spans="2:10" x14ac:dyDescent="0.25">
      <c r="B165" s="50"/>
      <c r="C165" s="50"/>
      <c r="D165" s="50"/>
      <c r="E165" s="50"/>
      <c r="F165" s="50"/>
      <c r="G165" s="50"/>
      <c r="H165" s="50"/>
      <c r="I165" s="50"/>
      <c r="J165" s="50"/>
    </row>
    <row r="166" spans="2:10" x14ac:dyDescent="0.25">
      <c r="B166" s="50"/>
      <c r="C166" s="50"/>
      <c r="D166" s="50"/>
      <c r="E166" s="50"/>
      <c r="F166" s="50"/>
      <c r="G166" s="50"/>
      <c r="H166" s="50"/>
      <c r="I166" s="50"/>
      <c r="J166" s="50"/>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J117 J118:J123" name="Range2"/>
    <protectedRange sqref="B121:C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G14 B14:E15 H14:H15 F15:G15" name="Range21"/>
    <protectedRange sqref="C3:C6" name="Range23"/>
    <protectedRange sqref="D118:I123" name="Range2_1"/>
  </protectedRanges>
  <mergeCells count="117">
    <mergeCell ref="B8:J8"/>
    <mergeCell ref="B98:C98"/>
    <mergeCell ref="B115:C115"/>
    <mergeCell ref="B116:C116"/>
    <mergeCell ref="B117:C117"/>
    <mergeCell ref="B118:C118"/>
    <mergeCell ref="B136:C136"/>
    <mergeCell ref="B137:C137"/>
    <mergeCell ref="B134:C134"/>
    <mergeCell ref="B120:C120"/>
    <mergeCell ref="B121:C121"/>
    <mergeCell ref="B122:C122"/>
    <mergeCell ref="B123:C123"/>
    <mergeCell ref="B124:C124"/>
    <mergeCell ref="B135:C135"/>
    <mergeCell ref="B133:C133"/>
    <mergeCell ref="C69:E69"/>
    <mergeCell ref="C68:E68"/>
    <mergeCell ref="C67:E67"/>
    <mergeCell ref="B29:D29"/>
    <mergeCell ref="B109:J109"/>
    <mergeCell ref="B92:C92"/>
    <mergeCell ref="B111:C111"/>
    <mergeCell ref="B63:J63"/>
    <mergeCell ref="B104:J104"/>
    <mergeCell ref="B105:G105"/>
    <mergeCell ref="H105:I105"/>
    <mergeCell ref="F12:H12"/>
    <mergeCell ref="B40:J40"/>
    <mergeCell ref="B65:J65"/>
    <mergeCell ref="G22:J22"/>
    <mergeCell ref="D22:F22"/>
    <mergeCell ref="B38:J38"/>
    <mergeCell ref="F13:H13"/>
    <mergeCell ref="B13:C13"/>
    <mergeCell ref="B16:C16"/>
    <mergeCell ref="I13:J13"/>
    <mergeCell ref="B44:J44"/>
    <mergeCell ref="B45:J45"/>
    <mergeCell ref="B37:J37"/>
    <mergeCell ref="D13:E13"/>
    <mergeCell ref="B22:C22"/>
    <mergeCell ref="B57:J57"/>
    <mergeCell ref="B58:J58"/>
    <mergeCell ref="B36:G36"/>
    <mergeCell ref="B11:C12"/>
    <mergeCell ref="D11:E12"/>
    <mergeCell ref="B2:C2"/>
    <mergeCell ref="B1:C1"/>
    <mergeCell ref="D3:H3"/>
    <mergeCell ref="I2:J3"/>
    <mergeCell ref="B62:J62"/>
    <mergeCell ref="B106:G106"/>
    <mergeCell ref="D2:H2"/>
    <mergeCell ref="D1:H1"/>
    <mergeCell ref="D4:H4"/>
    <mergeCell ref="B10:C10"/>
    <mergeCell ref="D10:E10"/>
    <mergeCell ref="F10:H10"/>
    <mergeCell ref="I10:J10"/>
    <mergeCell ref="F11:H11"/>
    <mergeCell ref="B96:C96"/>
    <mergeCell ref="B93:C93"/>
    <mergeCell ref="B94:C94"/>
    <mergeCell ref="B95:C95"/>
    <mergeCell ref="B14:C15"/>
    <mergeCell ref="D14:E15"/>
    <mergeCell ref="D16:J16"/>
    <mergeCell ref="B42:J42"/>
    <mergeCell ref="B145:J145"/>
    <mergeCell ref="F71:J71"/>
    <mergeCell ref="F72:J72"/>
    <mergeCell ref="C72:E72"/>
    <mergeCell ref="C71:E71"/>
    <mergeCell ref="C70:E70"/>
    <mergeCell ref="F70:J70"/>
    <mergeCell ref="B108:J108"/>
    <mergeCell ref="B130:J130"/>
    <mergeCell ref="B102:C102"/>
    <mergeCell ref="B126:C126"/>
    <mergeCell ref="B127:C127"/>
    <mergeCell ref="B132:C132"/>
    <mergeCell ref="B114:C114"/>
    <mergeCell ref="B113:C113"/>
    <mergeCell ref="B112:C112"/>
    <mergeCell ref="B125:C125"/>
    <mergeCell ref="B74:J74"/>
    <mergeCell ref="B75:J75"/>
    <mergeCell ref="B91:C91"/>
    <mergeCell ref="B138:C138"/>
    <mergeCell ref="B119:C119"/>
    <mergeCell ref="B89:J89"/>
    <mergeCell ref="B139:C139"/>
    <mergeCell ref="G14:G15"/>
    <mergeCell ref="B101:C101"/>
    <mergeCell ref="B100:C100"/>
    <mergeCell ref="B99:C99"/>
    <mergeCell ref="C66:E66"/>
    <mergeCell ref="B79:J79"/>
    <mergeCell ref="B97:C97"/>
    <mergeCell ref="B78:J78"/>
    <mergeCell ref="B88:J88"/>
    <mergeCell ref="F66:J66"/>
    <mergeCell ref="F67:J67"/>
    <mergeCell ref="F68:J68"/>
    <mergeCell ref="F69:J69"/>
    <mergeCell ref="B84:J84"/>
    <mergeCell ref="B83:J83"/>
    <mergeCell ref="B43:J43"/>
    <mergeCell ref="B47:J47"/>
    <mergeCell ref="B17:J17"/>
    <mergeCell ref="B48:C48"/>
    <mergeCell ref="B49:C49"/>
    <mergeCell ref="B50:C50"/>
    <mergeCell ref="D50:J50"/>
    <mergeCell ref="D48:J48"/>
    <mergeCell ref="D49:J49"/>
  </mergeCells>
  <dataValidations count="6">
    <dataValidation type="list" allowBlank="1" showInputMessage="1" showErrorMessage="1" sqref="C4">
      <formula1>$Y$3:$Y$9</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35" right="0.35" top="0.75" bottom="0.75" header="0.3" footer="0.3"/>
  <pageSetup scale="59" orientation="portrait" r:id="rId1"/>
  <headerFooter>
    <oddHeader>&amp;L&amp;"-,Regular"&amp;11&amp;K000000FY 2019 Durham - Orange Transit Work Plan
&amp;R&amp;"-,Regular"&amp;11&amp;A</oddHeader>
    <oddFooter xml:space="preserve">&amp;L&amp;"+,Regular"&amp;10&amp;K01+021 &amp;C&amp;"+,Regular"&amp;9&amp;K01+021 &amp;R&amp;"+,Regular"&amp;10&amp;K02-048 </oddFooter>
  </headerFooter>
  <rowBreaks count="2" manualBreakCount="2">
    <brk id="30" max="10" man="1"/>
    <brk id="85"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4</xdr:col>
                    <xdr:colOff>314325</xdr:colOff>
                    <xdr:row>22</xdr:row>
                    <xdr:rowOff>0</xdr:rowOff>
                  </from>
                  <to>
                    <xdr:col>5</xdr:col>
                    <xdr:colOff>457200</xdr:colOff>
                    <xdr:row>23</xdr:row>
                    <xdr:rowOff>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6</xdr:col>
                    <xdr:colOff>19050</xdr:colOff>
                    <xdr:row>22</xdr:row>
                    <xdr:rowOff>0</xdr:rowOff>
                  </from>
                  <to>
                    <xdr:col>7</xdr:col>
                    <xdr:colOff>161925</xdr:colOff>
                    <xdr:row>23</xdr:row>
                    <xdr:rowOff>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7</xdr:col>
                    <xdr:colOff>695325</xdr:colOff>
                    <xdr:row>22</xdr:row>
                    <xdr:rowOff>0</xdr:rowOff>
                  </from>
                  <to>
                    <xdr:col>8</xdr:col>
                    <xdr:colOff>828675</xdr:colOff>
                    <xdr:row>23</xdr:row>
                    <xdr:rowOff>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4</xdr:col>
                    <xdr:colOff>209550</xdr:colOff>
                    <xdr:row>22</xdr:row>
                    <xdr:rowOff>0</xdr:rowOff>
                  </from>
                  <to>
                    <xdr:col>5</xdr:col>
                    <xdr:colOff>371475</xdr:colOff>
                    <xdr:row>23</xdr:row>
                    <xdr:rowOff>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4</xdr:col>
                    <xdr:colOff>219075</xdr:colOff>
                    <xdr:row>22</xdr:row>
                    <xdr:rowOff>0</xdr:rowOff>
                  </from>
                  <to>
                    <xdr:col>5</xdr:col>
                    <xdr:colOff>361950</xdr:colOff>
                    <xdr:row>23</xdr:row>
                    <xdr:rowOff>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4</xdr:col>
                    <xdr:colOff>209550</xdr:colOff>
                    <xdr:row>22</xdr:row>
                    <xdr:rowOff>0</xdr:rowOff>
                  </from>
                  <to>
                    <xdr:col>5</xdr:col>
                    <xdr:colOff>361950</xdr:colOff>
                    <xdr:row>23</xdr:row>
                    <xdr:rowOff>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5</xdr:col>
                    <xdr:colOff>933450</xdr:colOff>
                    <xdr:row>22</xdr:row>
                    <xdr:rowOff>0</xdr:rowOff>
                  </from>
                  <to>
                    <xdr:col>6</xdr:col>
                    <xdr:colOff>1085850</xdr:colOff>
                    <xdr:row>23</xdr:row>
                    <xdr:rowOff>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7</xdr:col>
                    <xdr:colOff>704850</xdr:colOff>
                    <xdr:row>22</xdr:row>
                    <xdr:rowOff>0</xdr:rowOff>
                  </from>
                  <to>
                    <xdr:col>8</xdr:col>
                    <xdr:colOff>866775</xdr:colOff>
                    <xdr:row>23</xdr:row>
                    <xdr:rowOff>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4</xdr:col>
                    <xdr:colOff>209550</xdr:colOff>
                    <xdr:row>22</xdr:row>
                    <xdr:rowOff>0</xdr:rowOff>
                  </from>
                  <to>
                    <xdr:col>5</xdr:col>
                    <xdr:colOff>361950</xdr:colOff>
                    <xdr:row>23</xdr:row>
                    <xdr:rowOff>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7</xdr:col>
                    <xdr:colOff>714375</xdr:colOff>
                    <xdr:row>22</xdr:row>
                    <xdr:rowOff>0</xdr:rowOff>
                  </from>
                  <to>
                    <xdr:col>8</xdr:col>
                    <xdr:colOff>876300</xdr:colOff>
                    <xdr:row>23</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7</xdr:col>
                    <xdr:colOff>704850</xdr:colOff>
                    <xdr:row>22</xdr:row>
                    <xdr:rowOff>0</xdr:rowOff>
                  </from>
                  <to>
                    <xdr:col>8</xdr:col>
                    <xdr:colOff>857250</xdr:colOff>
                    <xdr:row>23</xdr:row>
                    <xdr:rowOff>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5</xdr:col>
                    <xdr:colOff>952500</xdr:colOff>
                    <xdr:row>22</xdr:row>
                    <xdr:rowOff>0</xdr:rowOff>
                  </from>
                  <to>
                    <xdr:col>6</xdr:col>
                    <xdr:colOff>1085850</xdr:colOff>
                    <xdr:row>23</xdr:row>
                    <xdr:rowOff>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5</xdr:col>
                    <xdr:colOff>942975</xdr:colOff>
                    <xdr:row>22</xdr:row>
                    <xdr:rowOff>0</xdr:rowOff>
                  </from>
                  <to>
                    <xdr:col>6</xdr:col>
                    <xdr:colOff>1085850</xdr:colOff>
                    <xdr:row>23</xdr:row>
                    <xdr:rowOff>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5</xdr:col>
                    <xdr:colOff>933450</xdr:colOff>
                    <xdr:row>22</xdr:row>
                    <xdr:rowOff>0</xdr:rowOff>
                  </from>
                  <to>
                    <xdr:col>6</xdr:col>
                    <xdr:colOff>1095375</xdr:colOff>
                    <xdr:row>23</xdr:row>
                    <xdr:rowOff>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7</xdr:col>
                    <xdr:colOff>1276350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6</xdr:col>
                    <xdr:colOff>762000</xdr:colOff>
                    <xdr:row>103</xdr:row>
                    <xdr:rowOff>9525</xdr:rowOff>
                  </from>
                  <to>
                    <xdr:col>7</xdr:col>
                    <xdr:colOff>990600</xdr:colOff>
                    <xdr:row>103</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view="pageBreakPreview" topLeftCell="B97" zoomScale="90" zoomScaleNormal="85" zoomScaleSheetLayoutView="90" workbookViewId="0">
      <selection activeCell="F13" sqref="F13:H13"/>
    </sheetView>
  </sheetViews>
  <sheetFormatPr defaultColWidth="8.625" defaultRowHeight="15" outlineLevelRow="1" outlineLevelCol="1" x14ac:dyDescent="0.25"/>
  <cols>
    <col min="1" max="1" width="7.875" style="1" hidden="1" customWidth="1"/>
    <col min="2" max="3" width="15.5" style="1" customWidth="1"/>
    <col min="4" max="9" width="17.625" style="1" customWidth="1"/>
    <col min="10" max="10" width="20" style="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255" t="s">
        <v>204</v>
      </c>
      <c r="C1" s="161"/>
      <c r="D1" s="171" t="s">
        <v>195</v>
      </c>
      <c r="E1" s="172"/>
      <c r="F1" s="172"/>
      <c r="G1" s="172"/>
      <c r="H1" s="173"/>
      <c r="I1" s="77" t="s">
        <v>194</v>
      </c>
      <c r="J1" s="78">
        <v>43282</v>
      </c>
      <c r="W1" s="1" t="s">
        <v>193</v>
      </c>
    </row>
    <row r="2" spans="1:29" ht="18.75" customHeight="1" thickTop="1" x14ac:dyDescent="0.3">
      <c r="A2" s="3"/>
      <c r="B2" s="158" t="str">
        <f>CONCATENATE(C3,C4,"_",C5,C6)</f>
        <v>19CHT_TS2</v>
      </c>
      <c r="C2" s="159"/>
      <c r="D2" s="162" t="s">
        <v>207</v>
      </c>
      <c r="E2" s="163"/>
      <c r="F2" s="163"/>
      <c r="G2" s="163"/>
      <c r="H2" s="164"/>
      <c r="I2" s="165" t="s">
        <v>187</v>
      </c>
      <c r="J2" s="166"/>
      <c r="W2" s="1" t="s">
        <v>192</v>
      </c>
      <c r="X2" s="27" t="s">
        <v>191</v>
      </c>
      <c r="Y2" s="1" t="s">
        <v>190</v>
      </c>
      <c r="Z2" s="1" t="s">
        <v>189</v>
      </c>
      <c r="AA2" s="1" t="s">
        <v>188</v>
      </c>
      <c r="AC2" s="1" t="s">
        <v>187</v>
      </c>
    </row>
    <row r="3" spans="1:29" ht="17.25" customHeight="1" x14ac:dyDescent="0.3">
      <c r="A3" s="3"/>
      <c r="B3" s="79" t="s">
        <v>186</v>
      </c>
      <c r="C3" s="23">
        <v>19</v>
      </c>
      <c r="D3" s="162" t="s">
        <v>206</v>
      </c>
      <c r="E3" s="163"/>
      <c r="F3" s="163"/>
      <c r="G3" s="163"/>
      <c r="H3" s="164"/>
      <c r="I3" s="167"/>
      <c r="J3" s="168"/>
      <c r="X3" s="27">
        <v>16</v>
      </c>
      <c r="Y3" s="27" t="s">
        <v>183</v>
      </c>
      <c r="Z3" s="27" t="s">
        <v>112</v>
      </c>
      <c r="AA3" s="28">
        <v>1</v>
      </c>
      <c r="AC3" s="1" t="s">
        <v>185</v>
      </c>
    </row>
    <row r="4" spans="1:29" ht="17.25" x14ac:dyDescent="0.3">
      <c r="A4" s="3"/>
      <c r="B4" s="79" t="s">
        <v>184</v>
      </c>
      <c r="C4" s="23" t="s">
        <v>183</v>
      </c>
      <c r="D4" s="174" t="s">
        <v>208</v>
      </c>
      <c r="E4" s="163"/>
      <c r="F4" s="163"/>
      <c r="G4" s="163"/>
      <c r="H4" s="164"/>
      <c r="I4" s="20"/>
      <c r="J4" s="80"/>
      <c r="X4" s="27">
        <v>17</v>
      </c>
      <c r="Y4" s="27" t="s">
        <v>182</v>
      </c>
      <c r="Z4" s="27" t="s">
        <v>109</v>
      </c>
      <c r="AA4" s="28">
        <v>2</v>
      </c>
      <c r="AC4" s="1" t="s">
        <v>181</v>
      </c>
    </row>
    <row r="5" spans="1:29" ht="12.75" customHeight="1" x14ac:dyDescent="0.25">
      <c r="A5" s="3"/>
      <c r="B5" s="81" t="s">
        <v>180</v>
      </c>
      <c r="C5" s="54" t="s">
        <v>106</v>
      </c>
      <c r="D5" s="51"/>
      <c r="E5" s="52"/>
      <c r="F5" s="52"/>
      <c r="G5" s="52"/>
      <c r="H5" s="53"/>
      <c r="I5" s="55"/>
      <c r="J5" s="82"/>
      <c r="X5" s="27">
        <v>18</v>
      </c>
      <c r="Y5" s="27" t="s">
        <v>179</v>
      </c>
      <c r="Z5" s="27" t="s">
        <v>106</v>
      </c>
      <c r="AA5" s="28">
        <v>3</v>
      </c>
      <c r="AC5" s="1" t="s">
        <v>178</v>
      </c>
    </row>
    <row r="6" spans="1:29" hidden="1" x14ac:dyDescent="0.25">
      <c r="A6" s="19"/>
      <c r="B6" s="79" t="s">
        <v>177</v>
      </c>
      <c r="C6" s="24">
        <v>2</v>
      </c>
      <c r="D6" s="16"/>
      <c r="E6" s="16"/>
      <c r="F6" s="16"/>
      <c r="G6" s="16"/>
      <c r="H6" s="16"/>
      <c r="I6" s="16"/>
      <c r="J6" s="83"/>
      <c r="K6" s="18"/>
      <c r="L6" s="18"/>
      <c r="M6" s="18"/>
      <c r="N6" s="18"/>
      <c r="O6" s="18"/>
      <c r="P6" s="18"/>
      <c r="Q6" s="18"/>
      <c r="R6" s="18"/>
      <c r="S6" s="18"/>
      <c r="T6" s="18"/>
      <c r="U6" s="18"/>
      <c r="V6" s="18"/>
      <c r="X6" s="27">
        <v>19</v>
      </c>
      <c r="Y6" s="27" t="s">
        <v>176</v>
      </c>
      <c r="Z6" s="27" t="s">
        <v>103</v>
      </c>
      <c r="AA6" s="28">
        <v>4</v>
      </c>
      <c r="AC6" s="1" t="s">
        <v>175</v>
      </c>
    </row>
    <row r="7" spans="1:29" ht="30.6" hidden="1" customHeight="1" x14ac:dyDescent="0.4">
      <c r="A7" s="21"/>
      <c r="B7" s="84" t="s">
        <v>174</v>
      </c>
      <c r="C7" s="85"/>
      <c r="D7" s="85"/>
      <c r="E7" s="85"/>
      <c r="F7" s="85"/>
      <c r="G7" s="85"/>
      <c r="H7" s="85"/>
      <c r="I7" s="85"/>
      <c r="J7" s="86"/>
      <c r="K7" s="21"/>
      <c r="L7" s="21"/>
      <c r="M7" s="21"/>
      <c r="N7" s="21"/>
      <c r="O7" s="21"/>
      <c r="P7" s="21"/>
      <c r="Q7" s="21"/>
      <c r="R7" s="21"/>
      <c r="S7" s="21"/>
      <c r="T7" s="21"/>
      <c r="U7" s="21"/>
      <c r="V7" s="21"/>
      <c r="X7" s="27">
        <v>20</v>
      </c>
      <c r="Y7" s="27" t="s">
        <v>173</v>
      </c>
      <c r="Z7" s="27" t="s">
        <v>100</v>
      </c>
      <c r="AA7" s="28">
        <v>5</v>
      </c>
    </row>
    <row r="8" spans="1:29" ht="15" hidden="1" customHeight="1" x14ac:dyDescent="0.25">
      <c r="A8" s="29"/>
      <c r="B8" s="226" t="s">
        <v>172</v>
      </c>
      <c r="C8" s="227"/>
      <c r="D8" s="227"/>
      <c r="E8" s="227"/>
      <c r="F8" s="227"/>
      <c r="G8" s="227"/>
      <c r="H8" s="227"/>
      <c r="I8" s="227"/>
      <c r="J8" s="228"/>
      <c r="K8" s="29"/>
      <c r="L8" s="30"/>
      <c r="M8" s="30"/>
      <c r="N8" s="30"/>
      <c r="O8" s="30"/>
      <c r="P8" s="30"/>
      <c r="Q8" s="30"/>
      <c r="R8" s="30"/>
      <c r="S8" s="30"/>
      <c r="T8" s="30"/>
      <c r="U8" s="30"/>
      <c r="V8" s="30"/>
      <c r="X8" s="27">
        <v>21</v>
      </c>
      <c r="Y8" s="27" t="s">
        <v>171</v>
      </c>
      <c r="Z8" s="27" t="s">
        <v>98</v>
      </c>
      <c r="AA8" s="28">
        <v>6</v>
      </c>
    </row>
    <row r="9" spans="1:29" hidden="1" x14ac:dyDescent="0.25">
      <c r="A9" s="2"/>
      <c r="B9" s="87"/>
      <c r="C9" s="7"/>
      <c r="D9" s="7"/>
      <c r="E9" s="7"/>
      <c r="F9" s="7"/>
      <c r="G9" s="7"/>
      <c r="H9" s="7"/>
      <c r="I9" s="7"/>
      <c r="J9" s="88"/>
      <c r="X9" s="27">
        <v>22</v>
      </c>
      <c r="Y9" s="27" t="s">
        <v>170</v>
      </c>
      <c r="Z9" s="27"/>
      <c r="AA9" s="28">
        <v>7</v>
      </c>
    </row>
    <row r="10" spans="1:29" x14ac:dyDescent="0.25">
      <c r="A10" s="3"/>
      <c r="B10" s="175" t="s">
        <v>169</v>
      </c>
      <c r="C10" s="176"/>
      <c r="D10" s="176" t="s">
        <v>168</v>
      </c>
      <c r="E10" s="176"/>
      <c r="F10" s="176" t="s">
        <v>167</v>
      </c>
      <c r="G10" s="176"/>
      <c r="H10" s="176"/>
      <c r="I10" s="176" t="s">
        <v>166</v>
      </c>
      <c r="J10" s="177"/>
      <c r="X10" s="27">
        <v>23</v>
      </c>
      <c r="Y10" s="27" t="s">
        <v>165</v>
      </c>
      <c r="Z10" s="27"/>
      <c r="AA10" s="28">
        <v>8</v>
      </c>
    </row>
    <row r="11" spans="1:29" ht="18" customHeight="1" x14ac:dyDescent="0.25">
      <c r="A11" s="3"/>
      <c r="B11" s="253" t="s">
        <v>201</v>
      </c>
      <c r="C11" s="254"/>
      <c r="D11" s="254" t="s">
        <v>163</v>
      </c>
      <c r="E11" s="254"/>
      <c r="F11" s="252" t="s">
        <v>162</v>
      </c>
      <c r="G11" s="252"/>
      <c r="H11" s="252"/>
      <c r="I11" s="17" t="s">
        <v>157</v>
      </c>
      <c r="J11" s="89">
        <f>IF($I$2=$AC$2,IF($J$127&gt;0,$D$92*($D$127/($D$127+$D$139)),),)+IF($I$2=$AC$3,IF($J$127&gt;0,$E$92*($E$127/($E$127+$E$139)),),)</f>
        <v>742427</v>
      </c>
      <c r="X11" s="27">
        <v>24</v>
      </c>
      <c r="Y11" s="27"/>
      <c r="AA11" s="28">
        <v>9</v>
      </c>
    </row>
    <row r="12" spans="1:29" ht="18" customHeight="1" x14ac:dyDescent="0.25">
      <c r="A12" s="3"/>
      <c r="B12" s="253"/>
      <c r="C12" s="254"/>
      <c r="D12" s="254"/>
      <c r="E12" s="254"/>
      <c r="F12" s="256" t="s">
        <v>161</v>
      </c>
      <c r="G12" s="252"/>
      <c r="H12" s="252"/>
      <c r="I12" s="17" t="s">
        <v>156</v>
      </c>
      <c r="J12" s="89">
        <f>IF($J$127&gt;0,SUM($D$92:$I$92)*(SUM($D$127:$I$127)/(SUM($D$127:$I$127,$D$139:$I$139))),)</f>
        <v>4644867.2108699214</v>
      </c>
      <c r="X12" s="27">
        <v>25</v>
      </c>
      <c r="Y12" s="27"/>
      <c r="AA12" s="28">
        <v>10</v>
      </c>
    </row>
    <row r="13" spans="1:29" x14ac:dyDescent="0.25">
      <c r="A13" s="3"/>
      <c r="B13" s="175" t="s">
        <v>160</v>
      </c>
      <c r="C13" s="176"/>
      <c r="D13" s="176" t="s">
        <v>159</v>
      </c>
      <c r="E13" s="176"/>
      <c r="F13" s="218" t="s">
        <v>209</v>
      </c>
      <c r="G13" s="218"/>
      <c r="H13" s="218"/>
      <c r="I13" s="176" t="s">
        <v>158</v>
      </c>
      <c r="J13" s="177"/>
      <c r="AA13" s="28">
        <v>11</v>
      </c>
    </row>
    <row r="14" spans="1:29" ht="15.75" customHeight="1" x14ac:dyDescent="0.25">
      <c r="A14" s="3"/>
      <c r="B14" s="187">
        <v>43327</v>
      </c>
      <c r="C14" s="188"/>
      <c r="D14" s="191">
        <v>45473</v>
      </c>
      <c r="E14" s="192"/>
      <c r="F14" s="69"/>
      <c r="G14" s="231">
        <f>J11</f>
        <v>742427</v>
      </c>
      <c r="H14" s="70"/>
      <c r="I14" s="68" t="s">
        <v>157</v>
      </c>
      <c r="J14" s="89">
        <f>IF($I$2=$AC$2,IF($J$139&gt;0,$D$92*($D$139/($D$127+$D$139)),),)+IF($I$2=$AC$3,IF($J$139&gt;0,$E$92*($E$139/($E$127+$E$139)),),)</f>
        <v>0</v>
      </c>
      <c r="AA14" s="28">
        <v>12</v>
      </c>
    </row>
    <row r="15" spans="1:29" ht="15.75" customHeight="1" x14ac:dyDescent="0.25">
      <c r="A15" s="3"/>
      <c r="B15" s="189"/>
      <c r="C15" s="190"/>
      <c r="D15" s="193"/>
      <c r="E15" s="194"/>
      <c r="F15" s="72"/>
      <c r="G15" s="131"/>
      <c r="H15" s="73"/>
      <c r="I15" s="74" t="s">
        <v>156</v>
      </c>
      <c r="J15" s="90">
        <f>IF($J$139&gt;0,SUM($D$92:$I$92)*(SUM($D$139:$I$139)/(SUM($D$127:$I$127,$D$139:$I$139))),)</f>
        <v>0</v>
      </c>
      <c r="AA15" s="28">
        <v>13</v>
      </c>
    </row>
    <row r="16" spans="1:29" ht="19.5" customHeight="1" x14ac:dyDescent="0.25">
      <c r="A16" s="3"/>
      <c r="B16" s="219" t="s">
        <v>155</v>
      </c>
      <c r="C16" s="220"/>
      <c r="D16" s="195" t="s">
        <v>208</v>
      </c>
      <c r="E16" s="196"/>
      <c r="F16" s="196"/>
      <c r="G16" s="196"/>
      <c r="H16" s="196"/>
      <c r="I16" s="196"/>
      <c r="J16" s="197"/>
      <c r="AA16" s="28">
        <v>14</v>
      </c>
    </row>
    <row r="17" spans="1:27" ht="41.25" customHeight="1" x14ac:dyDescent="0.25">
      <c r="A17" s="3"/>
      <c r="B17" s="204" t="s">
        <v>200</v>
      </c>
      <c r="C17" s="205"/>
      <c r="D17" s="205"/>
      <c r="E17" s="205"/>
      <c r="F17" s="205"/>
      <c r="G17" s="205"/>
      <c r="H17" s="205"/>
      <c r="I17" s="205"/>
      <c r="J17" s="206"/>
      <c r="AA17" s="1">
        <v>15</v>
      </c>
    </row>
    <row r="18" spans="1:27" hidden="1" x14ac:dyDescent="0.25">
      <c r="A18" s="3"/>
      <c r="B18" s="91"/>
      <c r="C18" s="16"/>
      <c r="D18" s="16"/>
      <c r="E18" s="16"/>
      <c r="F18" s="16"/>
      <c r="G18" s="16"/>
      <c r="H18" s="16"/>
      <c r="I18" s="16"/>
      <c r="J18" s="83"/>
    </row>
    <row r="19" spans="1:27" s="5" customFormat="1" ht="17.25" hidden="1" customHeight="1" x14ac:dyDescent="0.25">
      <c r="A19" s="12"/>
      <c r="B19" s="92" t="s">
        <v>153</v>
      </c>
      <c r="C19" s="7"/>
      <c r="D19" s="7"/>
      <c r="E19" s="7"/>
      <c r="F19" s="7"/>
      <c r="G19" s="7"/>
      <c r="H19" s="7"/>
      <c r="I19" s="7"/>
      <c r="J19" s="88"/>
      <c r="K19" s="1"/>
      <c r="L19" s="1"/>
      <c r="M19" s="1"/>
      <c r="N19" s="1"/>
      <c r="O19" s="1"/>
      <c r="P19" s="1"/>
      <c r="Q19" s="1"/>
      <c r="R19" s="1"/>
      <c r="S19" s="1"/>
      <c r="T19" s="1"/>
      <c r="U19" s="1"/>
      <c r="V19" s="1"/>
      <c r="W19" s="31" t="s">
        <v>152</v>
      </c>
      <c r="X19" s="31" t="b">
        <v>1</v>
      </c>
    </row>
    <row r="20" spans="1:27" ht="15" hidden="1" customHeight="1" x14ac:dyDescent="0.25">
      <c r="A20" s="6" t="s">
        <v>151</v>
      </c>
      <c r="B20" s="93" t="s">
        <v>214</v>
      </c>
      <c r="C20" s="94"/>
      <c r="D20" s="94"/>
      <c r="E20" s="94"/>
      <c r="F20" s="94"/>
      <c r="G20" s="94"/>
      <c r="H20" s="94"/>
      <c r="I20" s="94"/>
      <c r="J20" s="95"/>
      <c r="W20" s="31" t="s">
        <v>150</v>
      </c>
      <c r="X20" s="31" t="b">
        <v>0</v>
      </c>
    </row>
    <row r="21" spans="1:27" ht="16.7" customHeight="1" x14ac:dyDescent="0.25">
      <c r="A21" s="6"/>
      <c r="B21" s="96" t="s">
        <v>210</v>
      </c>
      <c r="C21" s="58"/>
      <c r="D21" s="57" t="s">
        <v>149</v>
      </c>
      <c r="E21" s="59"/>
      <c r="F21" s="58"/>
      <c r="G21" s="57" t="s">
        <v>148</v>
      </c>
      <c r="H21" s="60"/>
      <c r="I21" s="59"/>
      <c r="J21" s="97"/>
      <c r="W21" s="31" t="s">
        <v>147</v>
      </c>
      <c r="X21" s="22" t="b">
        <v>0</v>
      </c>
    </row>
    <row r="22" spans="1:27" ht="19.5" customHeight="1" x14ac:dyDescent="0.25">
      <c r="A22" s="6"/>
      <c r="B22" s="249" t="s">
        <v>199</v>
      </c>
      <c r="C22" s="250"/>
      <c r="D22" s="250"/>
      <c r="E22" s="250"/>
      <c r="F22" s="250"/>
      <c r="G22" s="250"/>
      <c r="H22" s="250"/>
      <c r="I22" s="250"/>
      <c r="J22" s="251"/>
      <c r="W22" s="31" t="s">
        <v>144</v>
      </c>
      <c r="X22" s="32" t="b">
        <v>0</v>
      </c>
    </row>
    <row r="23" spans="1:27" hidden="1" x14ac:dyDescent="0.25">
      <c r="A23" s="6"/>
      <c r="B23" s="87"/>
      <c r="C23" s="7"/>
      <c r="D23" s="7"/>
      <c r="E23" s="7"/>
      <c r="F23" s="7"/>
      <c r="G23" s="7"/>
      <c r="H23" s="7"/>
      <c r="I23" s="7"/>
      <c r="J23" s="88"/>
      <c r="W23" s="31" t="s">
        <v>143</v>
      </c>
      <c r="X23" s="32" t="b">
        <v>1</v>
      </c>
    </row>
    <row r="24" spans="1:27" hidden="1" x14ac:dyDescent="0.25">
      <c r="A24" s="6" t="s">
        <v>142</v>
      </c>
      <c r="B24" s="93" t="s">
        <v>141</v>
      </c>
      <c r="C24" s="94"/>
      <c r="D24" s="7"/>
      <c r="E24" s="7"/>
      <c r="F24" s="7"/>
      <c r="G24" s="7"/>
      <c r="H24" s="7"/>
      <c r="I24" s="7"/>
      <c r="J24" s="88"/>
      <c r="W24" s="31" t="s">
        <v>140</v>
      </c>
      <c r="X24" s="22" t="b">
        <v>0</v>
      </c>
    </row>
    <row r="25" spans="1:27" ht="15" hidden="1" customHeight="1" x14ac:dyDescent="0.25">
      <c r="A25" s="6"/>
      <c r="B25" s="98"/>
      <c r="C25" s="15"/>
      <c r="D25" s="15"/>
      <c r="E25" s="15"/>
      <c r="F25" s="15"/>
      <c r="G25" s="15"/>
      <c r="H25" s="15"/>
      <c r="I25" s="15"/>
      <c r="J25" s="99"/>
      <c r="W25" s="31" t="s">
        <v>139</v>
      </c>
      <c r="X25" s="22" t="b">
        <v>0</v>
      </c>
    </row>
    <row r="26" spans="1:27" ht="15" hidden="1" customHeight="1" x14ac:dyDescent="0.25">
      <c r="A26" s="6" t="s">
        <v>138</v>
      </c>
      <c r="B26" s="93" t="s">
        <v>137</v>
      </c>
      <c r="C26" s="94"/>
      <c r="D26" s="94"/>
      <c r="E26" s="94"/>
      <c r="F26" s="94"/>
      <c r="G26" s="94"/>
      <c r="H26" s="94"/>
      <c r="I26" s="94"/>
      <c r="J26" s="95"/>
      <c r="W26" s="31" t="s">
        <v>136</v>
      </c>
      <c r="X26" s="22" t="b">
        <v>0</v>
      </c>
    </row>
    <row r="27" spans="1:27" ht="26.25" hidden="1" customHeight="1" x14ac:dyDescent="0.25">
      <c r="A27" s="6"/>
      <c r="B27" s="93"/>
      <c r="C27" s="94"/>
      <c r="D27" s="94"/>
      <c r="E27" s="94"/>
      <c r="F27" s="94"/>
      <c r="G27" s="94"/>
      <c r="H27" s="94"/>
      <c r="I27" s="94"/>
      <c r="J27" s="95"/>
      <c r="W27" s="31" t="s">
        <v>135</v>
      </c>
      <c r="X27" s="32" t="b">
        <v>0</v>
      </c>
    </row>
    <row r="28" spans="1:27" hidden="1" x14ac:dyDescent="0.25">
      <c r="A28" s="6"/>
      <c r="B28" s="87"/>
      <c r="C28" s="7"/>
      <c r="D28" s="7"/>
      <c r="E28" s="7"/>
      <c r="F28" s="7"/>
      <c r="G28" s="7"/>
      <c r="H28" s="7"/>
      <c r="I28" s="7"/>
      <c r="J28" s="88"/>
    </row>
    <row r="29" spans="1:27" hidden="1" x14ac:dyDescent="0.25">
      <c r="A29" s="6" t="s">
        <v>134</v>
      </c>
      <c r="B29" s="201" t="s">
        <v>133</v>
      </c>
      <c r="C29" s="202"/>
      <c r="D29" s="202"/>
      <c r="E29" s="7"/>
      <c r="F29" s="7"/>
      <c r="G29" s="7"/>
      <c r="H29" s="7"/>
      <c r="I29" s="7"/>
      <c r="J29" s="100"/>
      <c r="W29" s="31" t="s">
        <v>132</v>
      </c>
      <c r="X29" s="32" t="b">
        <v>1</v>
      </c>
    </row>
    <row r="30" spans="1:27" hidden="1" x14ac:dyDescent="0.25">
      <c r="A30" s="6"/>
      <c r="B30" s="87"/>
      <c r="C30" s="7"/>
      <c r="D30" s="7"/>
      <c r="E30" s="7"/>
      <c r="F30" s="7"/>
      <c r="G30" s="7"/>
      <c r="H30" s="7"/>
      <c r="I30" s="7"/>
      <c r="J30" s="88"/>
      <c r="W30" s="31" t="s">
        <v>131</v>
      </c>
      <c r="X30" s="32" t="b">
        <v>0</v>
      </c>
    </row>
    <row r="31" spans="1:27" ht="26.25" hidden="1" x14ac:dyDescent="0.4">
      <c r="A31" s="21"/>
      <c r="B31" s="84" t="s">
        <v>130</v>
      </c>
      <c r="C31" s="85"/>
      <c r="D31" s="85"/>
      <c r="E31" s="85"/>
      <c r="F31" s="85"/>
      <c r="G31" s="85"/>
      <c r="H31" s="85"/>
      <c r="I31" s="85"/>
      <c r="J31" s="86"/>
      <c r="K31" s="21"/>
      <c r="L31" s="21"/>
      <c r="M31" s="21"/>
      <c r="N31" s="21"/>
      <c r="O31" s="21"/>
      <c r="P31" s="21"/>
      <c r="Q31" s="21"/>
      <c r="R31" s="21"/>
      <c r="S31" s="21"/>
      <c r="T31" s="21"/>
      <c r="U31" s="21"/>
      <c r="V31" s="21"/>
      <c r="W31" s="31" t="s">
        <v>129</v>
      </c>
      <c r="X31" s="22" t="b">
        <v>0</v>
      </c>
    </row>
    <row r="32" spans="1:27" ht="16.5" hidden="1" customHeight="1" x14ac:dyDescent="0.4">
      <c r="A32" s="21"/>
      <c r="B32" s="101"/>
      <c r="C32" s="85"/>
      <c r="D32" s="85"/>
      <c r="E32" s="85"/>
      <c r="F32" s="85"/>
      <c r="G32" s="85"/>
      <c r="H32" s="85"/>
      <c r="I32" s="85"/>
      <c r="J32" s="86"/>
      <c r="K32" s="21"/>
      <c r="L32" s="21"/>
      <c r="M32" s="21"/>
      <c r="N32" s="21"/>
      <c r="O32" s="21"/>
      <c r="P32" s="21"/>
      <c r="Q32" s="21"/>
      <c r="R32" s="21"/>
      <c r="S32" s="21"/>
      <c r="T32" s="21"/>
      <c r="U32" s="21"/>
      <c r="V32" s="21"/>
      <c r="W32" s="31" t="s">
        <v>128</v>
      </c>
      <c r="X32" s="22" t="b">
        <v>1</v>
      </c>
    </row>
    <row r="33" spans="1:34" ht="16.5" hidden="1" customHeight="1" x14ac:dyDescent="0.4">
      <c r="A33" s="6"/>
      <c r="B33" s="102"/>
      <c r="C33" s="7"/>
      <c r="D33" s="7"/>
      <c r="E33" s="7"/>
      <c r="F33" s="7"/>
      <c r="G33" s="7"/>
      <c r="H33" s="7"/>
      <c r="I33" s="7"/>
      <c r="J33" s="88"/>
      <c r="L33" s="21"/>
      <c r="M33" s="21"/>
      <c r="N33" s="21"/>
      <c r="O33" s="21"/>
      <c r="P33" s="21"/>
      <c r="Q33" s="21"/>
      <c r="R33" s="21"/>
      <c r="S33" s="21"/>
      <c r="T33" s="21"/>
      <c r="U33" s="21"/>
      <c r="V33" s="21"/>
      <c r="W33" s="31" t="s">
        <v>127</v>
      </c>
      <c r="X33" s="22" t="b">
        <v>0</v>
      </c>
    </row>
    <row r="34" spans="1:34" ht="15.75" hidden="1" customHeight="1" x14ac:dyDescent="0.4">
      <c r="A34" s="9" t="s">
        <v>126</v>
      </c>
      <c r="B34" s="103" t="s">
        <v>125</v>
      </c>
      <c r="C34" s="7"/>
      <c r="D34" s="7"/>
      <c r="E34" s="7"/>
      <c r="F34" s="7"/>
      <c r="G34" s="7"/>
      <c r="H34" s="7"/>
      <c r="I34" s="7"/>
      <c r="J34" s="88"/>
      <c r="L34" s="21"/>
      <c r="M34" s="21"/>
      <c r="N34" s="21"/>
      <c r="O34" s="21"/>
      <c r="P34" s="21"/>
      <c r="Q34" s="21"/>
      <c r="R34" s="21"/>
      <c r="S34" s="21"/>
      <c r="T34" s="21"/>
      <c r="U34" s="21"/>
      <c r="V34" s="21"/>
      <c r="W34" s="22"/>
      <c r="X34" s="22"/>
    </row>
    <row r="35" spans="1:34" ht="15.75" hidden="1" x14ac:dyDescent="0.25">
      <c r="A35" s="6"/>
      <c r="B35" s="102"/>
      <c r="C35" s="7"/>
      <c r="D35" s="7"/>
      <c r="E35" s="7"/>
      <c r="F35" s="7"/>
      <c r="G35" s="7"/>
      <c r="H35" s="7"/>
      <c r="I35" s="7"/>
      <c r="J35" s="88"/>
      <c r="W35" s="31" t="s">
        <v>41</v>
      </c>
      <c r="X35" s="31" t="b">
        <v>1</v>
      </c>
    </row>
    <row r="36" spans="1:34" ht="16.7" customHeight="1" x14ac:dyDescent="0.25">
      <c r="A36" s="9" t="s">
        <v>124</v>
      </c>
      <c r="B36" s="142" t="s">
        <v>123</v>
      </c>
      <c r="C36" s="143"/>
      <c r="D36" s="143"/>
      <c r="E36" s="143"/>
      <c r="F36" s="143"/>
      <c r="G36" s="143"/>
      <c r="H36" s="18"/>
      <c r="I36" s="18"/>
      <c r="J36" s="104"/>
      <c r="W36" s="31" t="s">
        <v>39</v>
      </c>
      <c r="X36" s="31" t="b">
        <v>0</v>
      </c>
    </row>
    <row r="37" spans="1:34" ht="30" hidden="1" customHeight="1" x14ac:dyDescent="0.25">
      <c r="A37" s="9"/>
      <c r="B37" s="211" t="s">
        <v>122</v>
      </c>
      <c r="C37" s="212"/>
      <c r="D37" s="212"/>
      <c r="E37" s="212"/>
      <c r="F37" s="212"/>
      <c r="G37" s="212"/>
      <c r="H37" s="212"/>
      <c r="I37" s="212"/>
      <c r="J37" s="213"/>
    </row>
    <row r="38" spans="1:34" ht="33" hidden="1" customHeight="1" x14ac:dyDescent="0.25">
      <c r="A38" s="9"/>
      <c r="B38" s="139"/>
      <c r="C38" s="140"/>
      <c r="D38" s="140"/>
      <c r="E38" s="140"/>
      <c r="F38" s="140"/>
      <c r="G38" s="140"/>
      <c r="H38" s="140"/>
      <c r="I38" s="140"/>
      <c r="J38" s="141"/>
    </row>
    <row r="39" spans="1:34" hidden="1" x14ac:dyDescent="0.25">
      <c r="A39" s="9"/>
      <c r="B39" s="105"/>
      <c r="C39" s="14"/>
      <c r="D39" s="14"/>
      <c r="E39" s="14"/>
      <c r="F39" s="14"/>
      <c r="G39" s="14"/>
      <c r="H39" s="14"/>
      <c r="I39" s="14"/>
      <c r="J39" s="106"/>
    </row>
    <row r="40" spans="1:34" s="5" customFormat="1" ht="15" customHeight="1" x14ac:dyDescent="0.25">
      <c r="A40" s="9" t="s">
        <v>121</v>
      </c>
      <c r="B40" s="142" t="s">
        <v>120</v>
      </c>
      <c r="C40" s="143"/>
      <c r="D40" s="143"/>
      <c r="E40" s="143"/>
      <c r="F40" s="143"/>
      <c r="G40" s="143"/>
      <c r="H40" s="143"/>
      <c r="I40" s="143"/>
      <c r="J40" s="144"/>
    </row>
    <row r="41" spans="1:34" hidden="1" x14ac:dyDescent="0.25">
      <c r="A41" s="9"/>
      <c r="B41" s="87"/>
      <c r="C41" s="7"/>
      <c r="D41" s="7"/>
      <c r="E41" s="7"/>
      <c r="F41" s="7"/>
      <c r="G41" s="7"/>
      <c r="H41" s="7"/>
      <c r="I41" s="7"/>
      <c r="J41" s="88"/>
      <c r="W41" s="1" t="s">
        <v>119</v>
      </c>
      <c r="X41" s="1" t="b">
        <v>0</v>
      </c>
    </row>
    <row r="42" spans="1:34" s="5" customFormat="1" ht="15" customHeight="1" x14ac:dyDescent="0.25">
      <c r="A42" s="9" t="s">
        <v>115</v>
      </c>
      <c r="B42" s="142" t="s">
        <v>118</v>
      </c>
      <c r="C42" s="143"/>
      <c r="D42" s="143"/>
      <c r="E42" s="143"/>
      <c r="F42" s="143"/>
      <c r="G42" s="143"/>
      <c r="H42" s="143"/>
      <c r="I42" s="143"/>
      <c r="J42" s="144"/>
      <c r="W42" s="1" t="s">
        <v>117</v>
      </c>
      <c r="X42" s="5" t="b">
        <v>1</v>
      </c>
    </row>
    <row r="43" spans="1:34" ht="21.75" customHeight="1" x14ac:dyDescent="0.25">
      <c r="A43" s="9"/>
      <c r="B43" s="198" t="s">
        <v>199</v>
      </c>
      <c r="C43" s="199"/>
      <c r="D43" s="199"/>
      <c r="E43" s="199"/>
      <c r="F43" s="199"/>
      <c r="G43" s="199"/>
      <c r="H43" s="199"/>
      <c r="I43" s="199"/>
      <c r="J43" s="200"/>
    </row>
    <row r="44" spans="1:34" s="5" customFormat="1" x14ac:dyDescent="0.25">
      <c r="A44" s="9" t="s">
        <v>115</v>
      </c>
      <c r="B44" s="142" t="s">
        <v>114</v>
      </c>
      <c r="C44" s="143"/>
      <c r="D44" s="143"/>
      <c r="E44" s="143"/>
      <c r="F44" s="143"/>
      <c r="G44" s="143"/>
      <c r="H44" s="143"/>
      <c r="I44" s="143"/>
      <c r="J44" s="144"/>
    </row>
    <row r="45" spans="1:34" ht="24.75" customHeight="1" x14ac:dyDescent="0.25">
      <c r="A45" s="9"/>
      <c r="B45" s="198" t="s">
        <v>198</v>
      </c>
      <c r="C45" s="199"/>
      <c r="D45" s="199"/>
      <c r="E45" s="199"/>
      <c r="F45" s="199"/>
      <c r="G45" s="199"/>
      <c r="H45" s="199"/>
      <c r="I45" s="199"/>
      <c r="J45" s="200"/>
    </row>
    <row r="46" spans="1:34" hidden="1" x14ac:dyDescent="0.25">
      <c r="A46" s="9"/>
      <c r="B46" s="105"/>
      <c r="C46" s="14"/>
      <c r="D46" s="14"/>
      <c r="E46" s="14"/>
      <c r="F46" s="14"/>
      <c r="G46" s="14"/>
      <c r="H46" s="14"/>
      <c r="I46" s="14"/>
      <c r="J46" s="106"/>
      <c r="Z46" s="27" t="s">
        <v>112</v>
      </c>
      <c r="AA46" s="33" t="s">
        <v>111</v>
      </c>
    </row>
    <row r="47" spans="1:34" s="5" customFormat="1" ht="21" customHeight="1" x14ac:dyDescent="0.25">
      <c r="A47" s="9" t="s">
        <v>110</v>
      </c>
      <c r="B47" s="142" t="s">
        <v>211</v>
      </c>
      <c r="C47" s="143"/>
      <c r="D47" s="143"/>
      <c r="E47" s="143"/>
      <c r="F47" s="143"/>
      <c r="G47" s="143"/>
      <c r="H47" s="143"/>
      <c r="I47" s="143"/>
      <c r="J47" s="144"/>
      <c r="Z47" s="27" t="s">
        <v>109</v>
      </c>
      <c r="AA47" s="33" t="s">
        <v>108</v>
      </c>
    </row>
    <row r="48" spans="1:34" ht="15" customHeight="1" x14ac:dyDescent="0.25">
      <c r="A48" s="13" t="s">
        <v>107</v>
      </c>
      <c r="B48" s="207" t="s">
        <v>90</v>
      </c>
      <c r="C48" s="208"/>
      <c r="D48" s="209"/>
      <c r="E48" s="209"/>
      <c r="F48" s="209"/>
      <c r="G48" s="209"/>
      <c r="H48" s="209"/>
      <c r="I48" s="209"/>
      <c r="J48" s="210"/>
      <c r="Z48" s="27" t="s">
        <v>106</v>
      </c>
      <c r="AA48" s="33" t="s">
        <v>105</v>
      </c>
      <c r="AB48" s="33"/>
      <c r="AC48" s="33"/>
      <c r="AD48" s="33"/>
      <c r="AE48" s="33"/>
      <c r="AF48" s="33"/>
      <c r="AG48" s="33"/>
      <c r="AH48" s="33"/>
    </row>
    <row r="49" spans="1:34" ht="15" customHeight="1" x14ac:dyDescent="0.25">
      <c r="A49" s="13" t="s">
        <v>104</v>
      </c>
      <c r="B49" s="207" t="s">
        <v>87</v>
      </c>
      <c r="C49" s="208"/>
      <c r="D49" s="209"/>
      <c r="E49" s="209"/>
      <c r="F49" s="209"/>
      <c r="G49" s="209"/>
      <c r="H49" s="209"/>
      <c r="I49" s="209"/>
      <c r="J49" s="210"/>
      <c r="Z49" s="27" t="s">
        <v>103</v>
      </c>
      <c r="AA49" s="33" t="s">
        <v>102</v>
      </c>
      <c r="AB49" s="33"/>
      <c r="AC49" s="33"/>
      <c r="AD49" s="33"/>
      <c r="AE49" s="33"/>
      <c r="AF49" s="33"/>
      <c r="AG49" s="33"/>
      <c r="AH49" s="33"/>
    </row>
    <row r="50" spans="1:34" ht="15" customHeight="1" x14ac:dyDescent="0.25">
      <c r="A50" s="13" t="s">
        <v>101</v>
      </c>
      <c r="B50" s="207" t="s">
        <v>86</v>
      </c>
      <c r="C50" s="208"/>
      <c r="D50" s="209"/>
      <c r="E50" s="209"/>
      <c r="F50" s="209"/>
      <c r="G50" s="209"/>
      <c r="H50" s="209"/>
      <c r="I50" s="209"/>
      <c r="J50" s="210"/>
      <c r="Z50" s="27" t="s">
        <v>100</v>
      </c>
      <c r="AA50" s="1" t="s">
        <v>99</v>
      </c>
      <c r="AB50" s="33"/>
      <c r="AC50" s="33"/>
      <c r="AD50" s="33"/>
      <c r="AE50" s="33"/>
      <c r="AF50" s="33"/>
      <c r="AG50" s="33"/>
      <c r="AH50" s="33"/>
    </row>
    <row r="51" spans="1:34" ht="21" hidden="1" customHeight="1" x14ac:dyDescent="0.25">
      <c r="B51" s="107"/>
      <c r="C51" s="18"/>
      <c r="D51" s="18"/>
      <c r="E51" s="18"/>
      <c r="F51" s="18"/>
      <c r="G51" s="18"/>
      <c r="H51" s="18"/>
      <c r="I51" s="18"/>
      <c r="J51" s="104"/>
      <c r="Z51" s="27" t="s">
        <v>98</v>
      </c>
      <c r="AA51" s="33" t="s">
        <v>97</v>
      </c>
    </row>
    <row r="52" spans="1:34" ht="26.25" hidden="1" customHeight="1" x14ac:dyDescent="0.4">
      <c r="A52" s="21"/>
      <c r="B52" s="84" t="s">
        <v>96</v>
      </c>
      <c r="C52" s="85"/>
      <c r="D52" s="85"/>
      <c r="E52" s="85"/>
      <c r="F52" s="85"/>
      <c r="G52" s="85"/>
      <c r="H52" s="85"/>
      <c r="I52" s="85"/>
      <c r="J52" s="86"/>
      <c r="K52" s="21"/>
      <c r="L52" s="21"/>
      <c r="M52" s="21"/>
      <c r="N52" s="21"/>
      <c r="O52" s="21"/>
      <c r="P52" s="21"/>
      <c r="Q52" s="21"/>
      <c r="R52" s="21"/>
      <c r="S52" s="21"/>
      <c r="T52" s="21"/>
      <c r="U52" s="21"/>
      <c r="V52" s="21"/>
      <c r="AA52" s="33" t="s">
        <v>95</v>
      </c>
    </row>
    <row r="53" spans="1:34" ht="5.25" hidden="1" customHeight="1" x14ac:dyDescent="0.4">
      <c r="A53" s="21"/>
      <c r="B53" s="101"/>
      <c r="C53" s="85"/>
      <c r="D53" s="85"/>
      <c r="E53" s="85"/>
      <c r="F53" s="85"/>
      <c r="G53" s="85"/>
      <c r="H53" s="85"/>
      <c r="I53" s="85"/>
      <c r="J53" s="86"/>
      <c r="K53" s="21"/>
      <c r="L53" s="21"/>
      <c r="M53" s="21"/>
      <c r="N53" s="21"/>
      <c r="O53" s="21"/>
      <c r="P53" s="21"/>
      <c r="Q53" s="21"/>
      <c r="R53" s="21"/>
      <c r="S53" s="21"/>
      <c r="T53" s="21"/>
      <c r="U53" s="21"/>
      <c r="V53" s="21"/>
      <c r="AA53" s="33" t="s">
        <v>94</v>
      </c>
    </row>
    <row r="54" spans="1:34" hidden="1" x14ac:dyDescent="0.25">
      <c r="A54" s="12"/>
      <c r="B54" s="87"/>
      <c r="C54" s="7"/>
      <c r="D54" s="7"/>
      <c r="E54" s="7"/>
      <c r="F54" s="7"/>
      <c r="G54" s="7"/>
      <c r="H54" s="7"/>
      <c r="I54" s="7"/>
      <c r="J54" s="88"/>
      <c r="AA54" s="33" t="s">
        <v>93</v>
      </c>
    </row>
    <row r="55" spans="1:34" hidden="1" outlineLevel="1" x14ac:dyDescent="0.25">
      <c r="A55" s="12"/>
      <c r="B55" s="92" t="s">
        <v>92</v>
      </c>
      <c r="C55" s="7"/>
      <c r="D55" s="7"/>
      <c r="E55" s="7"/>
      <c r="F55" s="7"/>
      <c r="G55" s="7"/>
      <c r="H55" s="7"/>
      <c r="I55" s="7"/>
      <c r="J55" s="88"/>
      <c r="AA55" s="33" t="s">
        <v>91</v>
      </c>
    </row>
    <row r="56" spans="1:34" hidden="1" outlineLevel="1" x14ac:dyDescent="0.25">
      <c r="A56" s="12"/>
      <c r="B56" s="108"/>
      <c r="C56" s="7"/>
      <c r="D56" s="7"/>
      <c r="E56" s="7"/>
      <c r="F56" s="7"/>
      <c r="G56" s="7"/>
      <c r="H56" s="7"/>
      <c r="I56" s="7"/>
      <c r="J56" s="88"/>
      <c r="AA56" s="33" t="s">
        <v>90</v>
      </c>
    </row>
    <row r="57" spans="1:34" hidden="1" outlineLevel="1" x14ac:dyDescent="0.25">
      <c r="A57" s="9" t="s">
        <v>89</v>
      </c>
      <c r="B57" s="142" t="s">
        <v>88</v>
      </c>
      <c r="C57" s="143"/>
      <c r="D57" s="143"/>
      <c r="E57" s="143"/>
      <c r="F57" s="143"/>
      <c r="G57" s="143"/>
      <c r="H57" s="143"/>
      <c r="I57" s="143"/>
      <c r="J57" s="144"/>
      <c r="AA57" s="33" t="s">
        <v>87</v>
      </c>
    </row>
    <row r="58" spans="1:34" ht="63.75" hidden="1" customHeight="1" outlineLevel="1" x14ac:dyDescent="0.25">
      <c r="B58" s="139"/>
      <c r="C58" s="140"/>
      <c r="D58" s="140"/>
      <c r="E58" s="140"/>
      <c r="F58" s="140"/>
      <c r="G58" s="140"/>
      <c r="H58" s="140"/>
      <c r="I58" s="140"/>
      <c r="J58" s="141"/>
      <c r="AA58" s="33" t="s">
        <v>86</v>
      </c>
    </row>
    <row r="59" spans="1:34" hidden="1" collapsed="1" x14ac:dyDescent="0.25">
      <c r="B59" s="107"/>
      <c r="C59" s="18"/>
      <c r="D59" s="18"/>
      <c r="E59" s="18"/>
      <c r="F59" s="18"/>
      <c r="G59" s="18"/>
      <c r="H59" s="18"/>
      <c r="I59" s="18"/>
      <c r="J59" s="104"/>
      <c r="AA59" s="1" t="s">
        <v>85</v>
      </c>
    </row>
    <row r="60" spans="1:34" hidden="1" outlineLevel="1" x14ac:dyDescent="0.25">
      <c r="A60" s="12"/>
      <c r="B60" s="92" t="s">
        <v>84</v>
      </c>
      <c r="C60" s="7"/>
      <c r="D60" s="7"/>
      <c r="E60" s="7"/>
      <c r="F60" s="7"/>
      <c r="G60" s="7"/>
      <c r="H60" s="7"/>
      <c r="I60" s="7"/>
      <c r="J60" s="88"/>
      <c r="AA60" s="33" t="s">
        <v>83</v>
      </c>
    </row>
    <row r="61" spans="1:34" hidden="1" outlineLevel="1" x14ac:dyDescent="0.25">
      <c r="A61" s="12"/>
      <c r="B61" s="108"/>
      <c r="C61" s="7"/>
      <c r="D61" s="7"/>
      <c r="E61" s="7"/>
      <c r="F61" s="7"/>
      <c r="G61" s="7"/>
      <c r="H61" s="7"/>
      <c r="I61" s="7"/>
      <c r="J61" s="88"/>
      <c r="AA61" s="33" t="s">
        <v>82</v>
      </c>
    </row>
    <row r="62" spans="1:34" outlineLevel="1" x14ac:dyDescent="0.25">
      <c r="A62" s="9" t="s">
        <v>81</v>
      </c>
      <c r="B62" s="142" t="s">
        <v>80</v>
      </c>
      <c r="C62" s="143"/>
      <c r="D62" s="143"/>
      <c r="E62" s="143"/>
      <c r="F62" s="143"/>
      <c r="G62" s="143"/>
      <c r="H62" s="143"/>
      <c r="I62" s="143"/>
      <c r="J62" s="144"/>
      <c r="AA62" s="33" t="s">
        <v>79</v>
      </c>
    </row>
    <row r="63" spans="1:34" ht="20.25" customHeight="1" outlineLevel="1" x14ac:dyDescent="0.25">
      <c r="A63" s="9"/>
      <c r="B63" s="139" t="s">
        <v>197</v>
      </c>
      <c r="C63" s="140"/>
      <c r="D63" s="140"/>
      <c r="E63" s="140"/>
      <c r="F63" s="140"/>
      <c r="G63" s="140"/>
      <c r="H63" s="140"/>
      <c r="I63" s="140"/>
      <c r="J63" s="141"/>
      <c r="AA63" s="1" t="s">
        <v>77</v>
      </c>
    </row>
    <row r="64" spans="1:34" hidden="1" outlineLevel="1" x14ac:dyDescent="0.25">
      <c r="A64" s="9"/>
      <c r="B64" s="108"/>
      <c r="C64" s="7"/>
      <c r="D64" s="7"/>
      <c r="E64" s="7"/>
      <c r="F64" s="7"/>
      <c r="G64" s="7"/>
      <c r="H64" s="7"/>
      <c r="I64" s="7"/>
      <c r="J64" s="88"/>
      <c r="AA64" s="33" t="s">
        <v>76</v>
      </c>
    </row>
    <row r="65" spans="1:27" s="5" customFormat="1" ht="14.45" customHeight="1" outlineLevel="1" x14ac:dyDescent="0.25">
      <c r="A65" s="9" t="s">
        <v>75</v>
      </c>
      <c r="B65" s="142" t="s">
        <v>74</v>
      </c>
      <c r="C65" s="143"/>
      <c r="D65" s="143"/>
      <c r="E65" s="143"/>
      <c r="F65" s="143"/>
      <c r="G65" s="143"/>
      <c r="H65" s="143"/>
      <c r="I65" s="143"/>
      <c r="J65" s="144"/>
      <c r="AA65" s="33" t="s">
        <v>73</v>
      </c>
    </row>
    <row r="66" spans="1:27" ht="13.5" customHeight="1" outlineLevel="1" x14ac:dyDescent="0.25">
      <c r="A66" s="9"/>
      <c r="B66" s="109"/>
      <c r="C66" s="138" t="s">
        <v>72</v>
      </c>
      <c r="D66" s="138"/>
      <c r="E66" s="138"/>
      <c r="F66" s="145">
        <v>43327</v>
      </c>
      <c r="G66" s="146"/>
      <c r="H66" s="146"/>
      <c r="I66" s="146"/>
      <c r="J66" s="147"/>
    </row>
    <row r="67" spans="1:27" ht="13.5" customHeight="1" outlineLevel="1" x14ac:dyDescent="0.25">
      <c r="A67" s="9"/>
      <c r="B67" s="109"/>
      <c r="C67" s="138" t="s">
        <v>71</v>
      </c>
      <c r="D67" s="138"/>
      <c r="E67" s="138"/>
      <c r="F67" s="233"/>
      <c r="G67" s="233"/>
      <c r="H67" s="233"/>
      <c r="I67" s="233"/>
      <c r="J67" s="234"/>
    </row>
    <row r="68" spans="1:27" ht="13.5" customHeight="1" outlineLevel="1" x14ac:dyDescent="0.25">
      <c r="A68" s="9"/>
      <c r="B68" s="109"/>
      <c r="C68" s="138" t="s">
        <v>70</v>
      </c>
      <c r="D68" s="138"/>
      <c r="E68" s="138"/>
      <c r="F68" s="233"/>
      <c r="G68" s="233"/>
      <c r="H68" s="233"/>
      <c r="I68" s="233"/>
      <c r="J68" s="234"/>
    </row>
    <row r="69" spans="1:27" ht="13.5" customHeight="1" outlineLevel="1" x14ac:dyDescent="0.25">
      <c r="A69" s="9"/>
      <c r="B69" s="109"/>
      <c r="C69" s="138" t="s">
        <v>69</v>
      </c>
      <c r="D69" s="138"/>
      <c r="E69" s="138"/>
      <c r="F69" s="233"/>
      <c r="G69" s="233"/>
      <c r="H69" s="233"/>
      <c r="I69" s="233"/>
      <c r="J69" s="234"/>
    </row>
    <row r="70" spans="1:27" ht="13.5" customHeight="1" outlineLevel="1" x14ac:dyDescent="0.25">
      <c r="A70" s="9"/>
      <c r="B70" s="109"/>
      <c r="C70" s="138" t="s">
        <v>68</v>
      </c>
      <c r="D70" s="138"/>
      <c r="E70" s="138"/>
      <c r="F70" s="233"/>
      <c r="G70" s="233"/>
      <c r="H70" s="233"/>
      <c r="I70" s="233"/>
      <c r="J70" s="234"/>
    </row>
    <row r="71" spans="1:27" ht="13.5" customHeight="1" outlineLevel="1" x14ac:dyDescent="0.25">
      <c r="A71" s="9"/>
      <c r="B71" s="109"/>
      <c r="C71" s="138" t="s">
        <v>67</v>
      </c>
      <c r="D71" s="138"/>
      <c r="E71" s="138"/>
      <c r="F71" s="233"/>
      <c r="G71" s="233"/>
      <c r="H71" s="233"/>
      <c r="I71" s="233"/>
      <c r="J71" s="234"/>
    </row>
    <row r="72" spans="1:27" ht="13.5" customHeight="1" outlineLevel="1" x14ac:dyDescent="0.25">
      <c r="A72" s="9"/>
      <c r="B72" s="109"/>
      <c r="C72" s="138" t="s">
        <v>66</v>
      </c>
      <c r="D72" s="138"/>
      <c r="E72" s="138"/>
      <c r="F72" s="233"/>
      <c r="G72" s="233"/>
      <c r="H72" s="233"/>
      <c r="I72" s="233"/>
      <c r="J72" s="234"/>
    </row>
    <row r="73" spans="1:27" hidden="1" outlineLevel="1" x14ac:dyDescent="0.25">
      <c r="A73" s="9"/>
      <c r="B73" s="87"/>
      <c r="C73" s="7"/>
      <c r="D73" s="7"/>
      <c r="E73" s="7"/>
      <c r="F73" s="7"/>
      <c r="G73" s="7"/>
      <c r="H73" s="7"/>
      <c r="I73" s="7"/>
      <c r="J73" s="88"/>
    </row>
    <row r="74" spans="1:27" s="5" customFormat="1" outlineLevel="1" x14ac:dyDescent="0.25">
      <c r="A74" s="9" t="s">
        <v>65</v>
      </c>
      <c r="B74" s="201" t="s">
        <v>64</v>
      </c>
      <c r="C74" s="202"/>
      <c r="D74" s="202"/>
      <c r="E74" s="202"/>
      <c r="F74" s="202"/>
      <c r="G74" s="202"/>
      <c r="H74" s="202"/>
      <c r="I74" s="202"/>
      <c r="J74" s="203"/>
    </row>
    <row r="75" spans="1:27" ht="17.25" customHeight="1" outlineLevel="1" x14ac:dyDescent="0.25">
      <c r="A75" s="9"/>
      <c r="B75" s="139" t="s">
        <v>0</v>
      </c>
      <c r="C75" s="140"/>
      <c r="D75" s="140"/>
      <c r="E75" s="140"/>
      <c r="F75" s="140"/>
      <c r="G75" s="140"/>
      <c r="H75" s="140"/>
      <c r="I75" s="140"/>
      <c r="J75" s="141"/>
    </row>
    <row r="76" spans="1:27" hidden="1" x14ac:dyDescent="0.25">
      <c r="A76" s="12"/>
      <c r="B76" s="107"/>
      <c r="C76" s="7"/>
      <c r="D76" s="7"/>
      <c r="E76" s="7"/>
      <c r="F76" s="7"/>
      <c r="G76" s="7"/>
      <c r="H76" s="7"/>
      <c r="I76" s="7"/>
      <c r="J76" s="88"/>
    </row>
    <row r="77" spans="1:27" hidden="1" outlineLevel="1" x14ac:dyDescent="0.25">
      <c r="A77" s="12"/>
      <c r="B77" s="92" t="s">
        <v>62</v>
      </c>
      <c r="C77" s="7"/>
      <c r="D77" s="7"/>
      <c r="E77" s="7"/>
      <c r="F77" s="7"/>
      <c r="G77" s="7"/>
      <c r="H77" s="7"/>
      <c r="I77" s="7"/>
      <c r="J77" s="88"/>
    </row>
    <row r="78" spans="1:27" s="5" customFormat="1" ht="38.450000000000003" hidden="1" customHeight="1" outlineLevel="1" x14ac:dyDescent="0.25">
      <c r="A78" s="9" t="s">
        <v>61</v>
      </c>
      <c r="B78" s="142" t="s">
        <v>60</v>
      </c>
      <c r="C78" s="143"/>
      <c r="D78" s="143"/>
      <c r="E78" s="143"/>
      <c r="F78" s="143"/>
      <c r="G78" s="143"/>
      <c r="H78" s="143"/>
      <c r="I78" s="143"/>
      <c r="J78" s="144"/>
    </row>
    <row r="79" spans="1:27" ht="27.75" hidden="1" customHeight="1" outlineLevel="1" x14ac:dyDescent="0.25">
      <c r="A79" s="11"/>
      <c r="B79" s="139"/>
      <c r="C79" s="140"/>
      <c r="D79" s="140"/>
      <c r="E79" s="140"/>
      <c r="F79" s="140"/>
      <c r="G79" s="140"/>
      <c r="H79" s="140"/>
      <c r="I79" s="140"/>
      <c r="J79" s="141"/>
    </row>
    <row r="80" spans="1:27" hidden="1" collapsed="1" x14ac:dyDescent="0.25">
      <c r="A80" s="11"/>
      <c r="B80" s="109"/>
      <c r="C80" s="10"/>
      <c r="D80" s="10"/>
      <c r="E80" s="10"/>
      <c r="F80" s="10"/>
      <c r="G80" s="10"/>
      <c r="H80" s="10"/>
      <c r="I80" s="10"/>
      <c r="J80" s="110"/>
    </row>
    <row r="81" spans="1:22" ht="5.25" hidden="1" customHeight="1" x14ac:dyDescent="0.4">
      <c r="A81" s="21"/>
      <c r="B81" s="101"/>
      <c r="C81" s="85"/>
      <c r="D81" s="85"/>
      <c r="E81" s="85"/>
      <c r="F81" s="85"/>
      <c r="G81" s="85"/>
      <c r="H81" s="85"/>
      <c r="I81" s="85"/>
      <c r="J81" s="86"/>
      <c r="K81" s="21"/>
      <c r="L81" s="21"/>
      <c r="M81" s="21"/>
      <c r="N81" s="21"/>
      <c r="O81" s="21"/>
      <c r="P81" s="21"/>
      <c r="Q81" s="21"/>
      <c r="R81" s="21"/>
      <c r="S81" s="21"/>
      <c r="T81" s="21"/>
      <c r="U81" s="21"/>
      <c r="V81" s="21"/>
    </row>
    <row r="82" spans="1:22" s="3" customFormat="1" hidden="1" x14ac:dyDescent="0.25">
      <c r="B82" s="109"/>
      <c r="C82" s="10"/>
      <c r="D82" s="10"/>
      <c r="E82" s="10"/>
      <c r="F82" s="10"/>
      <c r="G82" s="10"/>
      <c r="H82" s="10"/>
      <c r="I82" s="10"/>
      <c r="J82" s="110"/>
    </row>
    <row r="83" spans="1:22" s="5" customFormat="1" x14ac:dyDescent="0.25">
      <c r="A83" s="6" t="s">
        <v>59</v>
      </c>
      <c r="B83" s="142" t="s">
        <v>58</v>
      </c>
      <c r="C83" s="143"/>
      <c r="D83" s="143"/>
      <c r="E83" s="143"/>
      <c r="F83" s="143"/>
      <c r="G83" s="143"/>
      <c r="H83" s="143"/>
      <c r="I83" s="143"/>
      <c r="J83" s="144"/>
    </row>
    <row r="84" spans="1:22" ht="21.75" customHeight="1" x14ac:dyDescent="0.25">
      <c r="A84" s="3"/>
      <c r="B84" s="139" t="s">
        <v>0</v>
      </c>
      <c r="C84" s="140"/>
      <c r="D84" s="140"/>
      <c r="E84" s="140"/>
      <c r="F84" s="140"/>
      <c r="G84" s="140"/>
      <c r="H84" s="140"/>
      <c r="I84" s="140"/>
      <c r="J84" s="141"/>
    </row>
    <row r="85" spans="1:22" hidden="1" x14ac:dyDescent="0.25">
      <c r="A85" s="3"/>
      <c r="B85" s="87"/>
      <c r="C85" s="7"/>
      <c r="D85" s="7"/>
      <c r="E85" s="7"/>
      <c r="F85" s="7"/>
      <c r="G85" s="7"/>
      <c r="H85" s="7"/>
      <c r="I85" s="7"/>
      <c r="J85" s="88"/>
    </row>
    <row r="86" spans="1:22" ht="26.25" hidden="1" x14ac:dyDescent="0.4">
      <c r="A86" s="21"/>
      <c r="B86" s="84" t="s">
        <v>57</v>
      </c>
      <c r="C86" s="85"/>
      <c r="D86" s="85"/>
      <c r="E86" s="85"/>
      <c r="F86" s="85"/>
      <c r="G86" s="85"/>
      <c r="H86" s="85"/>
      <c r="I86" s="85"/>
      <c r="J86" s="86"/>
      <c r="K86" s="21"/>
      <c r="L86" s="21"/>
      <c r="M86" s="21"/>
      <c r="N86" s="21"/>
      <c r="O86" s="21"/>
      <c r="P86" s="21"/>
      <c r="Q86" s="21"/>
      <c r="R86" s="21"/>
      <c r="S86" s="21"/>
      <c r="T86" s="21"/>
      <c r="U86" s="21"/>
      <c r="V86" s="21"/>
    </row>
    <row r="87" spans="1:22" ht="5.25" hidden="1" customHeight="1" x14ac:dyDescent="0.4">
      <c r="A87" s="21"/>
      <c r="B87" s="101"/>
      <c r="C87" s="85"/>
      <c r="D87" s="85"/>
      <c r="E87" s="85"/>
      <c r="F87" s="85"/>
      <c r="G87" s="85"/>
      <c r="H87" s="85"/>
      <c r="I87" s="85"/>
      <c r="J87" s="86"/>
      <c r="K87" s="21"/>
      <c r="L87" s="21"/>
      <c r="M87" s="21"/>
      <c r="N87" s="21"/>
      <c r="O87" s="21"/>
      <c r="P87" s="21"/>
      <c r="Q87" s="21"/>
      <c r="R87" s="21"/>
      <c r="S87" s="21"/>
      <c r="T87" s="21"/>
      <c r="U87" s="21"/>
      <c r="V87" s="21"/>
    </row>
    <row r="88" spans="1:22" s="5" customFormat="1" hidden="1" x14ac:dyDescent="0.25">
      <c r="A88" s="6" t="s">
        <v>56</v>
      </c>
      <c r="B88" s="142" t="s">
        <v>55</v>
      </c>
      <c r="C88" s="143"/>
      <c r="D88" s="143"/>
      <c r="E88" s="143"/>
      <c r="F88" s="143"/>
      <c r="G88" s="143"/>
      <c r="H88" s="143"/>
      <c r="I88" s="143"/>
      <c r="J88" s="144"/>
    </row>
    <row r="89" spans="1:22" ht="27.75" hidden="1" customHeight="1" x14ac:dyDescent="0.25">
      <c r="A89" s="2"/>
      <c r="B89" s="169" t="s">
        <v>54</v>
      </c>
      <c r="C89" s="170"/>
      <c r="D89" s="170"/>
      <c r="E89" s="170"/>
      <c r="F89" s="170"/>
      <c r="G89" s="170"/>
      <c r="H89" s="170"/>
      <c r="I89" s="170"/>
      <c r="J89" s="221"/>
    </row>
    <row r="90" spans="1:22" hidden="1" x14ac:dyDescent="0.25">
      <c r="A90" s="2"/>
      <c r="B90" s="111" t="s">
        <v>53</v>
      </c>
      <c r="C90" s="34"/>
      <c r="D90" s="34"/>
      <c r="E90" s="34"/>
      <c r="F90" s="34"/>
      <c r="G90" s="34"/>
      <c r="H90" s="34"/>
      <c r="I90" s="34"/>
      <c r="J90" s="112"/>
    </row>
    <row r="91" spans="1:22" x14ac:dyDescent="0.25">
      <c r="A91" s="2"/>
      <c r="B91" s="132" t="s">
        <v>213</v>
      </c>
      <c r="C91" s="133"/>
      <c r="D91" s="61" t="str">
        <f t="shared" ref="D91:I91" si="0">D$111</f>
        <v>FY19</v>
      </c>
      <c r="E91" s="35" t="str">
        <f t="shared" si="0"/>
        <v>FY20</v>
      </c>
      <c r="F91" s="35" t="str">
        <f t="shared" si="0"/>
        <v>FY21</v>
      </c>
      <c r="G91" s="35" t="str">
        <f t="shared" si="0"/>
        <v>FY22</v>
      </c>
      <c r="H91" s="35" t="str">
        <f t="shared" si="0"/>
        <v>FY23</v>
      </c>
      <c r="I91" s="35" t="str">
        <f t="shared" si="0"/>
        <v>FY24</v>
      </c>
      <c r="J91" s="113" t="s">
        <v>11</v>
      </c>
    </row>
    <row r="92" spans="1:22" ht="15" customHeight="1" x14ac:dyDescent="0.25">
      <c r="A92" s="2"/>
      <c r="B92" s="136" t="s">
        <v>212</v>
      </c>
      <c r="C92" s="137"/>
      <c r="D92" s="62">
        <f t="shared" ref="D92:I92" si="1">(D127+D139)-SUM(D101)</f>
        <v>742427</v>
      </c>
      <c r="E92" s="36">
        <f t="shared" si="1"/>
        <v>742427</v>
      </c>
      <c r="F92" s="36">
        <f t="shared" si="1"/>
        <v>760987.67499999993</v>
      </c>
      <c r="G92" s="36">
        <f t="shared" si="1"/>
        <v>780012.36687499983</v>
      </c>
      <c r="H92" s="36">
        <f t="shared" si="1"/>
        <v>799512.67604687472</v>
      </c>
      <c r="I92" s="36">
        <f t="shared" si="1"/>
        <v>819500.49294804654</v>
      </c>
      <c r="J92" s="114">
        <f>SUM(D92:I92)</f>
        <v>4644867.2108699214</v>
      </c>
    </row>
    <row r="93" spans="1:22" ht="15" hidden="1" customHeight="1" outlineLevel="1" x14ac:dyDescent="0.25">
      <c r="A93" s="2"/>
      <c r="B93" s="181" t="s">
        <v>52</v>
      </c>
      <c r="C93" s="182"/>
      <c r="D93" s="63">
        <v>0</v>
      </c>
      <c r="E93" s="38">
        <v>0</v>
      </c>
      <c r="F93" s="38">
        <v>0</v>
      </c>
      <c r="G93" s="38">
        <v>0</v>
      </c>
      <c r="H93" s="38">
        <v>0</v>
      </c>
      <c r="I93" s="38">
        <v>0</v>
      </c>
      <c r="J93" s="114">
        <f>SUM(D93:I93)</f>
        <v>0</v>
      </c>
    </row>
    <row r="94" spans="1:22" ht="15" hidden="1" customHeight="1" outlineLevel="1" x14ac:dyDescent="0.25">
      <c r="A94" s="2"/>
      <c r="B94" s="181" t="s">
        <v>51</v>
      </c>
      <c r="C94" s="182"/>
      <c r="D94" s="63">
        <v>0</v>
      </c>
      <c r="E94" s="38">
        <v>0</v>
      </c>
      <c r="F94" s="38">
        <v>0</v>
      </c>
      <c r="G94" s="38">
        <v>0</v>
      </c>
      <c r="H94" s="38">
        <v>0</v>
      </c>
      <c r="I94" s="38">
        <v>0</v>
      </c>
      <c r="J94" s="114">
        <f>SUM(D94:I94)</f>
        <v>0</v>
      </c>
    </row>
    <row r="95" spans="1:22" ht="15" hidden="1" customHeight="1" outlineLevel="1" x14ac:dyDescent="0.25">
      <c r="A95" s="2"/>
      <c r="B95" s="181" t="s">
        <v>50</v>
      </c>
      <c r="C95" s="182"/>
      <c r="D95" s="63">
        <v>0</v>
      </c>
      <c r="E95" s="38">
        <v>0</v>
      </c>
      <c r="F95" s="38">
        <v>0</v>
      </c>
      <c r="G95" s="38">
        <v>0</v>
      </c>
      <c r="H95" s="38">
        <v>0</v>
      </c>
      <c r="I95" s="38">
        <v>0</v>
      </c>
      <c r="J95" s="114">
        <f>SUM(D95:I95)</f>
        <v>0</v>
      </c>
    </row>
    <row r="96" spans="1:22" ht="15" hidden="1" customHeight="1" outlineLevel="1" x14ac:dyDescent="0.25">
      <c r="A96" s="2"/>
      <c r="B96" s="181" t="s">
        <v>49</v>
      </c>
      <c r="C96" s="182"/>
      <c r="D96" s="63">
        <v>0</v>
      </c>
      <c r="E96" s="38">
        <v>0</v>
      </c>
      <c r="F96" s="38">
        <v>0</v>
      </c>
      <c r="G96" s="38">
        <v>0</v>
      </c>
      <c r="H96" s="38">
        <v>0</v>
      </c>
      <c r="I96" s="38">
        <v>0</v>
      </c>
      <c r="J96" s="114">
        <f>SUM(D96:I96)</f>
        <v>0</v>
      </c>
    </row>
    <row r="97" spans="1:24" ht="15" customHeight="1" collapsed="1" x14ac:dyDescent="0.25">
      <c r="A97" s="2"/>
      <c r="B97" s="132" t="s">
        <v>48</v>
      </c>
      <c r="C97" s="133"/>
      <c r="D97" s="64"/>
      <c r="E97" s="39"/>
      <c r="F97" s="40"/>
      <c r="G97" s="40"/>
      <c r="H97" s="40"/>
      <c r="I97" s="40"/>
      <c r="J97" s="115"/>
    </row>
    <row r="98" spans="1:24" x14ac:dyDescent="0.25">
      <c r="A98" s="2"/>
      <c r="B98" s="136" t="s">
        <v>47</v>
      </c>
      <c r="C98" s="137"/>
      <c r="D98" s="65"/>
      <c r="E98" s="41"/>
      <c r="F98" s="41"/>
      <c r="G98" s="41"/>
      <c r="H98" s="41"/>
      <c r="I98" s="41"/>
      <c r="J98" s="114">
        <f>SUM(D98:I98)</f>
        <v>0</v>
      </c>
    </row>
    <row r="99" spans="1:24" x14ac:dyDescent="0.25">
      <c r="A99" s="2"/>
      <c r="B99" s="136" t="s">
        <v>46</v>
      </c>
      <c r="C99" s="137"/>
      <c r="D99" s="66"/>
      <c r="E99" s="41"/>
      <c r="F99" s="41"/>
      <c r="G99" s="41"/>
      <c r="H99" s="41"/>
      <c r="I99" s="41"/>
      <c r="J99" s="114">
        <f>SUM(D99:I99)</f>
        <v>0</v>
      </c>
    </row>
    <row r="100" spans="1:24" x14ac:dyDescent="0.25">
      <c r="A100" s="2"/>
      <c r="B100" s="134" t="s">
        <v>45</v>
      </c>
      <c r="C100" s="135"/>
      <c r="D100" s="66"/>
      <c r="E100" s="42"/>
      <c r="F100" s="42"/>
      <c r="G100" s="42"/>
      <c r="H100" s="42"/>
      <c r="I100" s="42"/>
      <c r="J100" s="114">
        <f>SUM(D100:I100)</f>
        <v>0</v>
      </c>
    </row>
    <row r="101" spans="1:24" x14ac:dyDescent="0.25">
      <c r="A101" s="2"/>
      <c r="B101" s="132" t="s">
        <v>44</v>
      </c>
      <c r="C101" s="133"/>
      <c r="D101" s="62">
        <f t="shared" ref="D101:I101" si="2">SUM(D98:D100)</f>
        <v>0</v>
      </c>
      <c r="E101" s="36">
        <f t="shared" si="2"/>
        <v>0</v>
      </c>
      <c r="F101" s="36">
        <f t="shared" si="2"/>
        <v>0</v>
      </c>
      <c r="G101" s="36">
        <f t="shared" si="2"/>
        <v>0</v>
      </c>
      <c r="H101" s="36">
        <f t="shared" si="2"/>
        <v>0</v>
      </c>
      <c r="I101" s="36">
        <f t="shared" si="2"/>
        <v>0</v>
      </c>
      <c r="J101" s="114">
        <f>SUM(D101:I101)</f>
        <v>0</v>
      </c>
    </row>
    <row r="102" spans="1:24" s="5" customFormat="1" ht="15.75" thickBot="1" x14ac:dyDescent="0.3">
      <c r="A102" s="6"/>
      <c r="B102" s="154" t="s">
        <v>43</v>
      </c>
      <c r="C102" s="155"/>
      <c r="D102" s="67">
        <f t="shared" ref="D102:J102" si="3">SUM(D92:D96)+D101</f>
        <v>742427</v>
      </c>
      <c r="E102" s="43">
        <f t="shared" si="3"/>
        <v>742427</v>
      </c>
      <c r="F102" s="43">
        <f t="shared" si="3"/>
        <v>760987.67499999993</v>
      </c>
      <c r="G102" s="43">
        <f t="shared" si="3"/>
        <v>780012.36687499983</v>
      </c>
      <c r="H102" s="43">
        <f t="shared" si="3"/>
        <v>799512.67604687472</v>
      </c>
      <c r="I102" s="43">
        <f t="shared" si="3"/>
        <v>819500.49294804654</v>
      </c>
      <c r="J102" s="116">
        <f t="shared" si="3"/>
        <v>4644867.2108699214</v>
      </c>
    </row>
    <row r="103" spans="1:24" ht="15.75" hidden="1" thickTop="1" x14ac:dyDescent="0.25">
      <c r="A103" s="2"/>
      <c r="B103" s="117"/>
      <c r="C103" s="7"/>
      <c r="D103" s="7"/>
      <c r="E103" s="7"/>
      <c r="F103" s="7"/>
      <c r="G103" s="7"/>
      <c r="H103" s="7"/>
      <c r="I103" s="7"/>
      <c r="J103" s="88"/>
    </row>
    <row r="104" spans="1:24" ht="23.25" customHeight="1" thickTop="1" x14ac:dyDescent="0.25">
      <c r="A104" s="9" t="s">
        <v>37</v>
      </c>
      <c r="B104" s="151" t="s">
        <v>42</v>
      </c>
      <c r="C104" s="152"/>
      <c r="D104" s="152"/>
      <c r="E104" s="152"/>
      <c r="F104" s="152"/>
      <c r="G104" s="152"/>
      <c r="H104" s="152"/>
      <c r="I104" s="152"/>
      <c r="J104" s="153"/>
      <c r="W104" s="31" t="s">
        <v>41</v>
      </c>
      <c r="X104" s="31" t="b">
        <v>1</v>
      </c>
    </row>
    <row r="105" spans="1:24" ht="15" customHeight="1" x14ac:dyDescent="0.25">
      <c r="A105" s="2"/>
      <c r="B105" s="169" t="s">
        <v>40</v>
      </c>
      <c r="C105" s="170"/>
      <c r="D105" s="170"/>
      <c r="E105" s="170"/>
      <c r="F105" s="170"/>
      <c r="G105" s="170"/>
      <c r="H105" s="222">
        <v>742427</v>
      </c>
      <c r="I105" s="223"/>
      <c r="J105" s="104"/>
      <c r="W105" s="31" t="s">
        <v>39</v>
      </c>
      <c r="X105" s="31" t="b">
        <v>0</v>
      </c>
    </row>
    <row r="106" spans="1:24" ht="15" hidden="1" customHeight="1" x14ac:dyDescent="0.25">
      <c r="A106" s="2"/>
      <c r="B106" s="169" t="s">
        <v>38</v>
      </c>
      <c r="C106" s="170"/>
      <c r="D106" s="170"/>
      <c r="E106" s="170"/>
      <c r="F106" s="170"/>
      <c r="G106" s="170"/>
      <c r="H106" s="18"/>
      <c r="I106" s="18"/>
      <c r="J106" s="104"/>
      <c r="W106" s="31"/>
      <c r="X106" s="31"/>
    </row>
    <row r="107" spans="1:24" hidden="1" x14ac:dyDescent="0.25">
      <c r="A107" s="2"/>
      <c r="B107" s="87"/>
      <c r="C107" s="7"/>
      <c r="D107" s="7"/>
      <c r="E107" s="7"/>
      <c r="F107" s="7"/>
      <c r="G107" s="7"/>
      <c r="H107" s="7"/>
      <c r="I107" s="7"/>
      <c r="J107" s="88"/>
    </row>
    <row r="108" spans="1:24" s="5" customFormat="1" ht="15" hidden="1" customHeight="1" outlineLevel="1" x14ac:dyDescent="0.25">
      <c r="A108" s="6" t="s">
        <v>21</v>
      </c>
      <c r="B108" s="151" t="s">
        <v>36</v>
      </c>
      <c r="C108" s="152"/>
      <c r="D108" s="152"/>
      <c r="E108" s="152"/>
      <c r="F108" s="152"/>
      <c r="G108" s="152"/>
      <c r="H108" s="152"/>
      <c r="I108" s="152"/>
      <c r="J108" s="153"/>
    </row>
    <row r="109" spans="1:24" ht="30.75" hidden="1" customHeight="1" outlineLevel="1" x14ac:dyDescent="0.25">
      <c r="A109" s="2"/>
      <c r="B109" s="169" t="s">
        <v>35</v>
      </c>
      <c r="C109" s="170"/>
      <c r="D109" s="170"/>
      <c r="E109" s="170"/>
      <c r="F109" s="170"/>
      <c r="G109" s="170"/>
      <c r="H109" s="170"/>
      <c r="I109" s="170"/>
      <c r="J109" s="221"/>
    </row>
    <row r="110" spans="1:24" hidden="1" outlineLevel="1" x14ac:dyDescent="0.25">
      <c r="A110" s="2"/>
      <c r="B110" s="111" t="s">
        <v>19</v>
      </c>
      <c r="C110" s="34"/>
      <c r="D110" s="34"/>
      <c r="E110" s="34"/>
      <c r="F110" s="34"/>
      <c r="G110" s="34"/>
      <c r="H110" s="34"/>
      <c r="I110" s="34"/>
      <c r="J110" s="112"/>
    </row>
    <row r="111" spans="1:24" ht="15.75" outlineLevel="1" thickBot="1" x14ac:dyDescent="0.3">
      <c r="A111" s="2"/>
      <c r="B111" s="179" t="s">
        <v>34</v>
      </c>
      <c r="C111" s="180"/>
      <c r="D111" s="35" t="s">
        <v>17</v>
      </c>
      <c r="E111" s="44" t="s">
        <v>16</v>
      </c>
      <c r="F111" s="44" t="s">
        <v>15</v>
      </c>
      <c r="G111" s="44" t="s">
        <v>14</v>
      </c>
      <c r="H111" s="44" t="s">
        <v>13</v>
      </c>
      <c r="I111" s="44" t="s">
        <v>12</v>
      </c>
      <c r="J111" s="113" t="s">
        <v>11</v>
      </c>
    </row>
    <row r="112" spans="1:24" ht="15.75" outlineLevel="1" thickBot="1" x14ac:dyDescent="0.3">
      <c r="A112" s="2"/>
      <c r="B112" s="185" t="s">
        <v>33</v>
      </c>
      <c r="C112" s="186"/>
      <c r="D112" s="37"/>
      <c r="E112" s="8">
        <v>2.5000000000000001E-2</v>
      </c>
      <c r="F112" s="8">
        <v>2.5000000000000001E-2</v>
      </c>
      <c r="G112" s="8">
        <f>$F112</f>
        <v>2.5000000000000001E-2</v>
      </c>
      <c r="H112" s="8">
        <f>$F112</f>
        <v>2.5000000000000001E-2</v>
      </c>
      <c r="I112" s="8">
        <f>$F112</f>
        <v>2.5000000000000001E-2</v>
      </c>
      <c r="J112" s="118"/>
    </row>
    <row r="113" spans="1:10" hidden="1" outlineLevel="1" x14ac:dyDescent="0.25">
      <c r="A113" s="2"/>
      <c r="B113" s="185" t="s">
        <v>32</v>
      </c>
      <c r="C113" s="186"/>
      <c r="D113" s="42"/>
      <c r="E113" s="42"/>
      <c r="F113" s="45">
        <f>E113*(1+$G$112)</f>
        <v>0</v>
      </c>
      <c r="G113" s="45">
        <f>F113*(1+$G$112)</f>
        <v>0</v>
      </c>
      <c r="H113" s="45">
        <f>G113*(1+$H$112)</f>
        <v>0</v>
      </c>
      <c r="I113" s="45">
        <f>H113*(1+$I$112)</f>
        <v>0</v>
      </c>
      <c r="J113" s="119">
        <f>SUM(D113:I113)</f>
        <v>0</v>
      </c>
    </row>
    <row r="114" spans="1:10" ht="15.95" hidden="1" customHeight="1" outlineLevel="1" x14ac:dyDescent="0.25">
      <c r="A114" s="2"/>
      <c r="B114" s="183" t="s">
        <v>31</v>
      </c>
      <c r="C114" s="184"/>
      <c r="D114" s="42"/>
      <c r="E114" s="42"/>
      <c r="F114" s="46">
        <f>E114*(1+$G$112)</f>
        <v>0</v>
      </c>
      <c r="G114" s="46">
        <f>F114*(1+$G$112)</f>
        <v>0</v>
      </c>
      <c r="H114" s="46">
        <f>G114*(1+$H$112)</f>
        <v>0</v>
      </c>
      <c r="I114" s="46">
        <f>H114*(1+$I$112)</f>
        <v>0</v>
      </c>
      <c r="J114" s="119">
        <f>SUM(D114:I114)</f>
        <v>0</v>
      </c>
    </row>
    <row r="115" spans="1:10" outlineLevel="1" x14ac:dyDescent="0.25">
      <c r="A115" s="2"/>
      <c r="B115" s="185" t="s">
        <v>30</v>
      </c>
      <c r="C115" s="186"/>
      <c r="D115" s="47"/>
      <c r="E115" s="47"/>
      <c r="F115" s="48"/>
      <c r="G115" s="48"/>
      <c r="H115" s="48"/>
      <c r="I115" s="48"/>
      <c r="J115" s="120"/>
    </row>
    <row r="116" spans="1:10" outlineLevel="1" x14ac:dyDescent="0.25">
      <c r="A116" s="2"/>
      <c r="B116" s="185" t="s">
        <v>29</v>
      </c>
      <c r="C116" s="186"/>
      <c r="D116" s="42"/>
      <c r="E116" s="42"/>
      <c r="F116" s="42"/>
      <c r="G116" s="42"/>
      <c r="H116" s="42"/>
      <c r="I116" s="42"/>
      <c r="J116" s="121"/>
    </row>
    <row r="117" spans="1:10" outlineLevel="1" x14ac:dyDescent="0.25">
      <c r="A117" s="2"/>
      <c r="B117" s="185" t="s">
        <v>28</v>
      </c>
      <c r="C117" s="186"/>
      <c r="D117" s="42"/>
      <c r="E117" s="42"/>
      <c r="F117" s="42"/>
      <c r="G117" s="42"/>
      <c r="H117" s="42"/>
      <c r="I117" s="42"/>
      <c r="J117" s="121"/>
    </row>
    <row r="118" spans="1:10" outlineLevel="1" x14ac:dyDescent="0.25">
      <c r="A118" s="2"/>
      <c r="B118" s="185" t="s">
        <v>27</v>
      </c>
      <c r="C118" s="186"/>
      <c r="D118" s="42"/>
      <c r="E118" s="42"/>
      <c r="F118" s="42"/>
      <c r="G118" s="42"/>
      <c r="H118" s="42"/>
      <c r="I118" s="42"/>
      <c r="J118" s="121"/>
    </row>
    <row r="119" spans="1:10" outlineLevel="1" x14ac:dyDescent="0.25">
      <c r="A119" s="2"/>
      <c r="B119" s="185" t="s">
        <v>26</v>
      </c>
      <c r="C119" s="186"/>
      <c r="D119" s="42"/>
      <c r="E119" s="42"/>
      <c r="F119" s="42"/>
      <c r="G119" s="42"/>
      <c r="H119" s="42"/>
      <c r="I119" s="42"/>
      <c r="J119" s="121"/>
    </row>
    <row r="120" spans="1:10" outlineLevel="1" x14ac:dyDescent="0.25">
      <c r="A120" s="2"/>
      <c r="B120" s="185" t="s">
        <v>25</v>
      </c>
      <c r="C120" s="186"/>
      <c r="D120" s="42"/>
      <c r="E120" s="42"/>
      <c r="F120" s="42"/>
      <c r="G120" s="42"/>
      <c r="H120" s="42"/>
      <c r="I120" s="42"/>
      <c r="J120" s="121"/>
    </row>
    <row r="121" spans="1:10" outlineLevel="1" x14ac:dyDescent="0.25">
      <c r="A121" s="2"/>
      <c r="B121" s="134" t="s">
        <v>24</v>
      </c>
      <c r="C121" s="135"/>
      <c r="D121" s="42"/>
      <c r="E121" s="42"/>
      <c r="F121" s="42"/>
      <c r="G121" s="42"/>
      <c r="H121" s="42"/>
      <c r="I121" s="42"/>
      <c r="J121" s="121"/>
    </row>
    <row r="122" spans="1:10" outlineLevel="1" x14ac:dyDescent="0.25">
      <c r="A122" s="2"/>
      <c r="B122" s="134" t="s">
        <v>24</v>
      </c>
      <c r="C122" s="135"/>
      <c r="D122" s="42"/>
      <c r="E122" s="42"/>
      <c r="F122" s="42"/>
      <c r="G122" s="42"/>
      <c r="H122" s="42"/>
      <c r="I122" s="42"/>
      <c r="J122" s="121"/>
    </row>
    <row r="123" spans="1:10" outlineLevel="1" x14ac:dyDescent="0.25">
      <c r="A123" s="2"/>
      <c r="B123" s="185" t="s">
        <v>23</v>
      </c>
      <c r="C123" s="186"/>
      <c r="D123" s="42"/>
      <c r="E123" s="42"/>
      <c r="F123" s="42"/>
      <c r="G123" s="42"/>
      <c r="H123" s="42"/>
      <c r="I123" s="42"/>
      <c r="J123" s="121"/>
    </row>
    <row r="124" spans="1:10" ht="15" customHeight="1" outlineLevel="1" x14ac:dyDescent="0.25">
      <c r="A124" s="2"/>
      <c r="B124" s="134" t="s">
        <v>5</v>
      </c>
      <c r="C124" s="135"/>
      <c r="D124" s="36">
        <v>742427</v>
      </c>
      <c r="E124" s="36">
        <v>742427</v>
      </c>
      <c r="F124" s="36">
        <f t="shared" ref="F124:G126" si="4">E124*(1+$G$112)</f>
        <v>760987.67499999993</v>
      </c>
      <c r="G124" s="36">
        <f t="shared" si="4"/>
        <v>780012.36687499983</v>
      </c>
      <c r="H124" s="36">
        <f>G124*(1+$H$112)</f>
        <v>799512.67604687472</v>
      </c>
      <c r="I124" s="36">
        <f>H124*(1+$I$112)</f>
        <v>819500.49294804654</v>
      </c>
      <c r="J124" s="122">
        <f>SUM(D124:I124)</f>
        <v>4644867.2108699214</v>
      </c>
    </row>
    <row r="125" spans="1:10" ht="15" customHeight="1" outlineLevel="1" x14ac:dyDescent="0.25">
      <c r="A125" s="2"/>
      <c r="B125" s="134" t="s">
        <v>5</v>
      </c>
      <c r="C125" s="135"/>
      <c r="D125" s="42"/>
      <c r="E125" s="42"/>
      <c r="F125" s="42">
        <f t="shared" si="4"/>
        <v>0</v>
      </c>
      <c r="G125" s="42">
        <f t="shared" si="4"/>
        <v>0</v>
      </c>
      <c r="H125" s="42">
        <f>G125*(1+$H$112)</f>
        <v>0</v>
      </c>
      <c r="I125" s="42">
        <f>H125*(1+$I$112)</f>
        <v>0</v>
      </c>
      <c r="J125" s="121">
        <f>SUM(D125:I125)</f>
        <v>0</v>
      </c>
    </row>
    <row r="126" spans="1:10" ht="15" hidden="1" customHeight="1" outlineLevel="1" x14ac:dyDescent="0.25">
      <c r="A126" s="2"/>
      <c r="B126" s="134" t="s">
        <v>5</v>
      </c>
      <c r="C126" s="135"/>
      <c r="D126" s="42"/>
      <c r="E126" s="42"/>
      <c r="F126" s="42">
        <f t="shared" si="4"/>
        <v>0</v>
      </c>
      <c r="G126" s="42">
        <f t="shared" si="4"/>
        <v>0</v>
      </c>
      <c r="H126" s="42">
        <f>G126*(1+$H$112)</f>
        <v>0</v>
      </c>
      <c r="I126" s="42">
        <f>H126*(1+$I$112)</f>
        <v>0</v>
      </c>
      <c r="J126" s="121">
        <f>SUM(D126:I126)</f>
        <v>0</v>
      </c>
    </row>
    <row r="127" spans="1:10" s="5" customFormat="1" ht="15.75" outlineLevel="1" thickBot="1" x14ac:dyDescent="0.3">
      <c r="A127" s="6"/>
      <c r="B127" s="154" t="s">
        <v>22</v>
      </c>
      <c r="C127" s="155"/>
      <c r="D127" s="49">
        <f t="shared" ref="D127:J127" si="5">D113+D114+D123+D124+D126+D125</f>
        <v>742427</v>
      </c>
      <c r="E127" s="49">
        <f t="shared" si="5"/>
        <v>742427</v>
      </c>
      <c r="F127" s="49">
        <f t="shared" si="5"/>
        <v>760987.67499999993</v>
      </c>
      <c r="G127" s="49">
        <f t="shared" si="5"/>
        <v>780012.36687499983</v>
      </c>
      <c r="H127" s="49">
        <f t="shared" si="5"/>
        <v>799512.67604687472</v>
      </c>
      <c r="I127" s="49">
        <f t="shared" si="5"/>
        <v>819500.49294804654</v>
      </c>
      <c r="J127" s="123">
        <f t="shared" si="5"/>
        <v>4644867.2108699214</v>
      </c>
    </row>
    <row r="128" spans="1:10" ht="15.75" hidden="1" outlineLevel="1" thickTop="1" x14ac:dyDescent="0.25">
      <c r="A128" s="2"/>
      <c r="B128" s="117"/>
      <c r="C128" s="7"/>
      <c r="D128" s="7"/>
      <c r="E128" s="7"/>
      <c r="F128" s="7"/>
      <c r="G128" s="7"/>
      <c r="H128" s="7"/>
      <c r="I128" s="7"/>
      <c r="J128" s="88"/>
    </row>
    <row r="129" spans="1:10" ht="15.75" hidden="1" thickTop="1" x14ac:dyDescent="0.25">
      <c r="A129" s="2"/>
      <c r="B129" s="117"/>
      <c r="C129" s="7"/>
      <c r="D129" s="7"/>
      <c r="E129" s="7"/>
      <c r="F129" s="7"/>
      <c r="G129" s="7"/>
      <c r="H129" s="7"/>
      <c r="I129" s="7"/>
      <c r="J129" s="88"/>
    </row>
    <row r="130" spans="1:10" s="5" customFormat="1" ht="15" hidden="1" customHeight="1" outlineLevel="1" x14ac:dyDescent="0.25">
      <c r="A130" s="6" t="s">
        <v>2</v>
      </c>
      <c r="B130" s="151" t="s">
        <v>20</v>
      </c>
      <c r="C130" s="152"/>
      <c r="D130" s="152"/>
      <c r="E130" s="152"/>
      <c r="F130" s="152"/>
      <c r="G130" s="152"/>
      <c r="H130" s="152"/>
      <c r="I130" s="152"/>
      <c r="J130" s="153"/>
    </row>
    <row r="131" spans="1:10" ht="15.75" hidden="1" outlineLevel="1" thickTop="1" x14ac:dyDescent="0.25">
      <c r="A131" s="2"/>
      <c r="B131" s="111" t="s">
        <v>19</v>
      </c>
      <c r="C131" s="34"/>
      <c r="D131" s="34"/>
      <c r="E131" s="34"/>
      <c r="F131" s="34"/>
      <c r="G131" s="34"/>
      <c r="H131" s="34"/>
      <c r="I131" s="34"/>
      <c r="J131" s="112"/>
    </row>
    <row r="132" spans="1:10" ht="15.75" hidden="1" outlineLevel="1" thickTop="1" x14ac:dyDescent="0.25">
      <c r="A132" s="2"/>
      <c r="B132" s="179" t="s">
        <v>18</v>
      </c>
      <c r="C132" s="180"/>
      <c r="D132" s="35" t="s">
        <v>17</v>
      </c>
      <c r="E132" s="44" t="s">
        <v>16</v>
      </c>
      <c r="F132" s="44" t="s">
        <v>15</v>
      </c>
      <c r="G132" s="44" t="s">
        <v>14</v>
      </c>
      <c r="H132" s="44" t="s">
        <v>13</v>
      </c>
      <c r="I132" s="44" t="s">
        <v>12</v>
      </c>
      <c r="J132" s="124" t="s">
        <v>11</v>
      </c>
    </row>
    <row r="133" spans="1:10" ht="15.75" hidden="1" outlineLevel="1" thickTop="1" x14ac:dyDescent="0.25">
      <c r="A133" s="2"/>
      <c r="B133" s="229" t="s">
        <v>10</v>
      </c>
      <c r="C133" s="230"/>
      <c r="D133" s="41"/>
      <c r="E133" s="41"/>
      <c r="F133" s="41"/>
      <c r="G133" s="41"/>
      <c r="H133" s="41"/>
      <c r="I133" s="41"/>
      <c r="J133" s="125">
        <f t="shared" ref="J133:J138" si="6">SUM(D133:I133)</f>
        <v>0</v>
      </c>
    </row>
    <row r="134" spans="1:10" ht="15.75" hidden="1" outlineLevel="1" thickTop="1" x14ac:dyDescent="0.25">
      <c r="A134" s="2"/>
      <c r="B134" s="229" t="s">
        <v>9</v>
      </c>
      <c r="C134" s="230"/>
      <c r="D134" s="41"/>
      <c r="E134" s="41"/>
      <c r="F134" s="41"/>
      <c r="G134" s="41"/>
      <c r="H134" s="41"/>
      <c r="I134" s="41"/>
      <c r="J134" s="125">
        <f t="shared" si="6"/>
        <v>0</v>
      </c>
    </row>
    <row r="135" spans="1:10" ht="15.75" hidden="1" outlineLevel="1" thickTop="1" x14ac:dyDescent="0.25">
      <c r="A135" s="2"/>
      <c r="B135" s="229" t="s">
        <v>8</v>
      </c>
      <c r="C135" s="230"/>
      <c r="D135" s="41"/>
      <c r="E135" s="41"/>
      <c r="F135" s="41"/>
      <c r="G135" s="41"/>
      <c r="H135" s="41"/>
      <c r="I135" s="41"/>
      <c r="J135" s="125">
        <f t="shared" si="6"/>
        <v>0</v>
      </c>
    </row>
    <row r="136" spans="1:10" ht="15.75" hidden="1" outlineLevel="1" thickTop="1" x14ac:dyDescent="0.25">
      <c r="A136" s="2"/>
      <c r="B136" s="229" t="s">
        <v>7</v>
      </c>
      <c r="C136" s="230"/>
      <c r="D136" s="41"/>
      <c r="E136" s="41"/>
      <c r="F136" s="41"/>
      <c r="G136" s="41"/>
      <c r="H136" s="41"/>
      <c r="I136" s="41"/>
      <c r="J136" s="125">
        <f t="shared" si="6"/>
        <v>0</v>
      </c>
    </row>
    <row r="137" spans="1:10" ht="15.75" hidden="1" outlineLevel="1" thickTop="1" x14ac:dyDescent="0.25">
      <c r="A137" s="2"/>
      <c r="B137" s="229" t="s">
        <v>6</v>
      </c>
      <c r="C137" s="230"/>
      <c r="D137" s="41"/>
      <c r="E137" s="41"/>
      <c r="F137" s="41"/>
      <c r="G137" s="41"/>
      <c r="H137" s="41"/>
      <c r="I137" s="41"/>
      <c r="J137" s="125">
        <f t="shared" si="6"/>
        <v>0</v>
      </c>
    </row>
    <row r="138" spans="1:10" ht="15.75" hidden="1" outlineLevel="1" thickTop="1" x14ac:dyDescent="0.25">
      <c r="A138" s="2"/>
      <c r="B138" s="134" t="s">
        <v>5</v>
      </c>
      <c r="C138" s="135"/>
      <c r="D138" s="41"/>
      <c r="E138" s="41"/>
      <c r="F138" s="41"/>
      <c r="G138" s="41"/>
      <c r="H138" s="41"/>
      <c r="I138" s="41"/>
      <c r="J138" s="125">
        <f t="shared" si="6"/>
        <v>0</v>
      </c>
    </row>
    <row r="139" spans="1:10" s="5" customFormat="1" ht="16.5" hidden="1" outlineLevel="1" thickTop="1" thickBot="1" x14ac:dyDescent="0.3">
      <c r="A139" s="6"/>
      <c r="B139" s="224" t="s">
        <v>4</v>
      </c>
      <c r="C139" s="225"/>
      <c r="D139" s="49">
        <f t="shared" ref="D139:J139" si="7">SUM(D133:D138)</f>
        <v>0</v>
      </c>
      <c r="E139" s="49">
        <f t="shared" si="7"/>
        <v>0</v>
      </c>
      <c r="F139" s="49">
        <f t="shared" si="7"/>
        <v>0</v>
      </c>
      <c r="G139" s="49">
        <f t="shared" si="7"/>
        <v>0</v>
      </c>
      <c r="H139" s="49">
        <f t="shared" si="7"/>
        <v>0</v>
      </c>
      <c r="I139" s="49">
        <f t="shared" si="7"/>
        <v>0</v>
      </c>
      <c r="J139" s="123">
        <f t="shared" si="7"/>
        <v>0</v>
      </c>
    </row>
    <row r="140" spans="1:10" ht="15.75" hidden="1" outlineLevel="1" thickTop="1" x14ac:dyDescent="0.25">
      <c r="A140" s="2"/>
      <c r="B140" s="117"/>
      <c r="C140" s="7"/>
      <c r="D140" s="7"/>
      <c r="E140" s="7"/>
      <c r="F140" s="7"/>
      <c r="G140" s="7"/>
      <c r="H140" s="7"/>
      <c r="I140" s="7"/>
      <c r="J140" s="88"/>
    </row>
    <row r="141" spans="1:10" ht="15.75" hidden="1" collapsed="1" thickTop="1" x14ac:dyDescent="0.25">
      <c r="A141" s="2"/>
      <c r="B141" s="117"/>
      <c r="C141" s="7"/>
      <c r="D141" s="7"/>
      <c r="E141" s="7"/>
      <c r="F141" s="7"/>
      <c r="G141" s="7"/>
      <c r="H141" s="7"/>
      <c r="I141" s="7"/>
      <c r="J141" s="88"/>
    </row>
    <row r="142" spans="1:10" ht="15.75" hidden="1" thickTop="1" x14ac:dyDescent="0.25">
      <c r="A142" s="2"/>
      <c r="B142" s="126" t="s">
        <v>3</v>
      </c>
      <c r="C142" s="7"/>
      <c r="D142" s="7"/>
      <c r="E142" s="7"/>
      <c r="F142" s="7"/>
      <c r="G142" s="7"/>
      <c r="H142" s="7"/>
      <c r="I142" s="7"/>
      <c r="J142" s="88"/>
    </row>
    <row r="143" spans="1:10" ht="15.75" hidden="1" thickTop="1" x14ac:dyDescent="0.25">
      <c r="A143" s="2"/>
      <c r="B143" s="87"/>
      <c r="C143" s="7"/>
      <c r="D143" s="7"/>
      <c r="E143" s="7"/>
      <c r="F143" s="7"/>
      <c r="G143" s="7"/>
      <c r="H143" s="7"/>
      <c r="I143" s="7"/>
      <c r="J143" s="88"/>
    </row>
    <row r="144" spans="1:10" s="5" customFormat="1" ht="15.75" thickTop="1" x14ac:dyDescent="0.25">
      <c r="A144" s="6" t="s">
        <v>196</v>
      </c>
      <c r="B144" s="103" t="s">
        <v>1</v>
      </c>
      <c r="C144" s="127"/>
      <c r="D144" s="127"/>
      <c r="E144" s="127"/>
      <c r="F144" s="127"/>
      <c r="G144" s="127"/>
      <c r="H144" s="127"/>
      <c r="I144" s="127"/>
      <c r="J144" s="128"/>
    </row>
    <row r="145" spans="1:10" ht="26.25" customHeight="1" thickBot="1" x14ac:dyDescent="0.3">
      <c r="A145" s="2"/>
      <c r="B145" s="148" t="s">
        <v>0</v>
      </c>
      <c r="C145" s="149"/>
      <c r="D145" s="149"/>
      <c r="E145" s="149"/>
      <c r="F145" s="149"/>
      <c r="G145" s="149"/>
      <c r="H145" s="149"/>
      <c r="I145" s="149"/>
      <c r="J145" s="150"/>
    </row>
    <row r="146" spans="1:10" hidden="1" x14ac:dyDescent="0.25">
      <c r="A146" s="2"/>
      <c r="B146" s="2"/>
      <c r="C146" s="2"/>
      <c r="D146" s="2"/>
      <c r="E146" s="2"/>
      <c r="F146" s="2"/>
      <c r="G146" s="2"/>
      <c r="H146" s="2"/>
      <c r="I146" s="2"/>
      <c r="J146" s="2"/>
    </row>
    <row r="147" spans="1:10" hidden="1" x14ac:dyDescent="0.25">
      <c r="A147" s="2"/>
      <c r="B147" s="4"/>
      <c r="C147" s="2"/>
      <c r="D147" s="2"/>
      <c r="E147" s="2"/>
      <c r="F147" s="2"/>
      <c r="G147" s="2"/>
      <c r="H147" s="2"/>
      <c r="I147" s="2"/>
      <c r="J147" s="2"/>
    </row>
    <row r="148" spans="1:10" hidden="1" x14ac:dyDescent="0.25">
      <c r="A148" s="2"/>
      <c r="B148" s="4"/>
      <c r="C148" s="2"/>
      <c r="D148" s="4"/>
      <c r="E148" s="2"/>
      <c r="F148" s="4"/>
      <c r="G148" s="2"/>
      <c r="H148" s="2"/>
      <c r="I148" s="2"/>
      <c r="J148" s="2"/>
    </row>
    <row r="149" spans="1:10" x14ac:dyDescent="0.25">
      <c r="A149" s="2"/>
      <c r="B149" s="2"/>
      <c r="C149" s="2"/>
      <c r="D149" s="2"/>
      <c r="E149" s="2"/>
      <c r="F149" s="2"/>
      <c r="G149" s="2"/>
      <c r="H149" s="2"/>
      <c r="I149" s="2"/>
      <c r="J149" s="2"/>
    </row>
    <row r="150" spans="1:10" x14ac:dyDescent="0.25">
      <c r="A150" s="3"/>
      <c r="B150" s="2"/>
      <c r="C150" s="2"/>
      <c r="D150" s="2"/>
      <c r="E150" s="2"/>
      <c r="F150" s="2"/>
      <c r="G150" s="2"/>
      <c r="H150" s="2"/>
      <c r="I150" s="2"/>
      <c r="J150" s="2"/>
    </row>
    <row r="151" spans="1:10" x14ac:dyDescent="0.25">
      <c r="B151" s="2"/>
      <c r="C151" s="2"/>
      <c r="D151" s="2"/>
      <c r="E151" s="2"/>
      <c r="F151" s="2"/>
      <c r="G151" s="2"/>
      <c r="H151" s="2"/>
      <c r="I151" s="2"/>
      <c r="J151" s="2"/>
    </row>
    <row r="152" spans="1:10" x14ac:dyDescent="0.25">
      <c r="B152" s="2"/>
      <c r="C152" s="2"/>
      <c r="D152" s="2"/>
      <c r="E152" s="2"/>
      <c r="F152" s="2"/>
      <c r="G152" s="2"/>
      <c r="H152" s="2"/>
      <c r="I152" s="2"/>
      <c r="J152" s="2"/>
    </row>
    <row r="153" spans="1:10" x14ac:dyDescent="0.25">
      <c r="B153" s="2"/>
      <c r="C153" s="2"/>
      <c r="D153" s="2"/>
      <c r="E153" s="2"/>
      <c r="F153" s="2"/>
      <c r="G153" s="2"/>
      <c r="H153" s="2"/>
      <c r="I153" s="2"/>
      <c r="J153" s="2"/>
    </row>
    <row r="154" spans="1:10" x14ac:dyDescent="0.25">
      <c r="B154" s="50"/>
      <c r="C154" s="50"/>
      <c r="D154" s="50"/>
      <c r="E154" s="50"/>
      <c r="F154" s="50"/>
      <c r="G154" s="50"/>
      <c r="H154" s="50"/>
      <c r="I154" s="50"/>
      <c r="J154" s="50"/>
    </row>
    <row r="155" spans="1:10" x14ac:dyDescent="0.25">
      <c r="B155" s="50"/>
      <c r="C155" s="50"/>
      <c r="D155" s="50"/>
      <c r="E155" s="50"/>
      <c r="F155" s="50"/>
      <c r="G155" s="50"/>
      <c r="H155" s="50"/>
      <c r="I155" s="50"/>
      <c r="J155" s="50"/>
    </row>
    <row r="156" spans="1:10" x14ac:dyDescent="0.25">
      <c r="B156" s="50"/>
      <c r="C156" s="50"/>
      <c r="D156" s="50"/>
      <c r="E156" s="50"/>
      <c r="F156" s="50"/>
      <c r="G156" s="50"/>
      <c r="H156" s="50"/>
      <c r="I156" s="50"/>
      <c r="J156" s="50"/>
    </row>
    <row r="157" spans="1:10" x14ac:dyDescent="0.25">
      <c r="B157" s="50"/>
      <c r="C157" s="50"/>
      <c r="D157" s="50"/>
      <c r="E157" s="50"/>
      <c r="F157" s="50"/>
      <c r="G157" s="50"/>
      <c r="H157" s="50"/>
      <c r="I157" s="50"/>
      <c r="J157" s="50"/>
    </row>
    <row r="158" spans="1:10" x14ac:dyDescent="0.25">
      <c r="B158" s="50"/>
      <c r="C158" s="50"/>
      <c r="D158" s="50"/>
      <c r="E158" s="50"/>
      <c r="F158" s="50"/>
      <c r="G158" s="50"/>
      <c r="H158" s="50"/>
      <c r="I158" s="50"/>
      <c r="J158" s="50"/>
    </row>
    <row r="159" spans="1:10" x14ac:dyDescent="0.25">
      <c r="B159" s="50"/>
      <c r="C159" s="50"/>
      <c r="D159" s="50"/>
      <c r="E159" s="50"/>
      <c r="F159" s="50"/>
      <c r="G159" s="50"/>
      <c r="H159" s="50"/>
      <c r="I159" s="50"/>
      <c r="J159" s="50"/>
    </row>
    <row r="160" spans="1:10" x14ac:dyDescent="0.25">
      <c r="B160" s="50"/>
      <c r="C160" s="50"/>
      <c r="D160" s="50"/>
      <c r="E160" s="50"/>
      <c r="F160" s="50"/>
      <c r="G160" s="50"/>
      <c r="H160" s="50"/>
      <c r="I160" s="50"/>
      <c r="J160" s="50"/>
    </row>
    <row r="161" spans="2:10" x14ac:dyDescent="0.25">
      <c r="B161" s="50"/>
      <c r="C161" s="50"/>
      <c r="D161" s="50"/>
      <c r="E161" s="50"/>
      <c r="F161" s="50"/>
      <c r="G161" s="50"/>
      <c r="H161" s="50"/>
      <c r="I161" s="50"/>
      <c r="J161" s="50"/>
    </row>
    <row r="162" spans="2:10" x14ac:dyDescent="0.25">
      <c r="B162" s="50"/>
      <c r="C162" s="50"/>
      <c r="D162" s="50"/>
      <c r="E162" s="50"/>
      <c r="F162" s="50"/>
      <c r="G162" s="50"/>
      <c r="H162" s="50"/>
      <c r="I162" s="50"/>
      <c r="J162" s="50"/>
    </row>
    <row r="163" spans="2:10" x14ac:dyDescent="0.25">
      <c r="B163" s="50"/>
      <c r="C163" s="50"/>
      <c r="D163" s="50"/>
      <c r="E163" s="50"/>
      <c r="F163" s="50"/>
      <c r="G163" s="50"/>
      <c r="H163" s="50"/>
      <c r="I163" s="50"/>
      <c r="J163" s="50"/>
    </row>
    <row r="164" spans="2:10" x14ac:dyDescent="0.25">
      <c r="B164" s="50"/>
      <c r="C164" s="50"/>
      <c r="D164" s="50"/>
      <c r="E164" s="50"/>
      <c r="F164" s="50"/>
      <c r="G164" s="50"/>
      <c r="H164" s="50"/>
      <c r="I164" s="50"/>
      <c r="J164" s="50"/>
    </row>
    <row r="165" spans="2:10" x14ac:dyDescent="0.25">
      <c r="B165" s="50"/>
      <c r="C165" s="50"/>
      <c r="D165" s="50"/>
      <c r="E165" s="50"/>
      <c r="F165" s="50"/>
      <c r="G165" s="50"/>
      <c r="H165" s="50"/>
      <c r="I165" s="50"/>
      <c r="J165" s="50"/>
    </row>
    <row r="166" spans="2:10" x14ac:dyDescent="0.25">
      <c r="B166" s="50"/>
      <c r="C166" s="50"/>
      <c r="D166" s="50"/>
      <c r="E166" s="50"/>
      <c r="F166" s="50"/>
      <c r="G166" s="50"/>
      <c r="H166" s="50"/>
      <c r="I166" s="50"/>
      <c r="J166" s="50"/>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J123" name="Range2"/>
    <protectedRange sqref="B121:C122" name="Range4"/>
    <protectedRange sqref="B145:J145" name="Range6"/>
    <protectedRange sqref="B84:J84" name="Range9"/>
    <protectedRange sqref="B75:J75" name="Range11"/>
    <protectedRange sqref="B63:J63" name="Range13"/>
    <protectedRange sqref="D48:J50" name="Range15"/>
    <protectedRange sqref="B43:J43" name="Range17"/>
    <protectedRange sqref="B22:J22" name="Range19"/>
    <protectedRange sqref="C3:C6" name="Range23"/>
    <protectedRange sqref="G14 D14:E15 H14:H15 F15:G15" name="Range21_1"/>
    <protectedRange sqref="B48:C50" name="Range15_1"/>
    <protectedRange sqref="B14:C15" name="Range21_3"/>
  </protectedRanges>
  <mergeCells count="115">
    <mergeCell ref="B145:J145"/>
    <mergeCell ref="F71:J71"/>
    <mergeCell ref="F72:J72"/>
    <mergeCell ref="C72:E72"/>
    <mergeCell ref="C71:E71"/>
    <mergeCell ref="C70:E70"/>
    <mergeCell ref="F70:J70"/>
    <mergeCell ref="B108:J108"/>
    <mergeCell ref="B130:J130"/>
    <mergeCell ref="B102:C102"/>
    <mergeCell ref="B2:C2"/>
    <mergeCell ref="B1:C1"/>
    <mergeCell ref="D3:H3"/>
    <mergeCell ref="F12:H12"/>
    <mergeCell ref="D2:H2"/>
    <mergeCell ref="D1:H1"/>
    <mergeCell ref="D4:H4"/>
    <mergeCell ref="B10:C10"/>
    <mergeCell ref="D10:E10"/>
    <mergeCell ref="F10:H10"/>
    <mergeCell ref="B114:C114"/>
    <mergeCell ref="B113:C113"/>
    <mergeCell ref="B112:C112"/>
    <mergeCell ref="B111:C111"/>
    <mergeCell ref="B63:J63"/>
    <mergeCell ref="I10:J10"/>
    <mergeCell ref="F11:H11"/>
    <mergeCell ref="B11:C12"/>
    <mergeCell ref="D11:E12"/>
    <mergeCell ref="B101:C101"/>
    <mergeCell ref="B100:C100"/>
    <mergeCell ref="B99:C99"/>
    <mergeCell ref="C66:E66"/>
    <mergeCell ref="B79:J79"/>
    <mergeCell ref="B97:C97"/>
    <mergeCell ref="B78:J78"/>
    <mergeCell ref="B96:C96"/>
    <mergeCell ref="B93:C93"/>
    <mergeCell ref="B94:C94"/>
    <mergeCell ref="F66:J66"/>
    <mergeCell ref="F67:J67"/>
    <mergeCell ref="F68:J68"/>
    <mergeCell ref="F69:J69"/>
    <mergeCell ref="B84:J84"/>
    <mergeCell ref="B13:C13"/>
    <mergeCell ref="B16:C16"/>
    <mergeCell ref="B17:J17"/>
    <mergeCell ref="B48:C48"/>
    <mergeCell ref="B49:C49"/>
    <mergeCell ref="B95:C95"/>
    <mergeCell ref="B47:J47"/>
    <mergeCell ref="B74:J74"/>
    <mergeCell ref="B75:J75"/>
    <mergeCell ref="B91:C91"/>
    <mergeCell ref="B83:J83"/>
    <mergeCell ref="C68:E68"/>
    <mergeCell ref="C67:E67"/>
    <mergeCell ref="B14:C15"/>
    <mergeCell ref="D14:E15"/>
    <mergeCell ref="D16:J16"/>
    <mergeCell ref="B42:J42"/>
    <mergeCell ref="B43:J43"/>
    <mergeCell ref="B62:J62"/>
    <mergeCell ref="B106:G106"/>
    <mergeCell ref="B57:J57"/>
    <mergeCell ref="B58:J58"/>
    <mergeCell ref="B88:J88"/>
    <mergeCell ref="B139:C139"/>
    <mergeCell ref="B8:J8"/>
    <mergeCell ref="B98:C98"/>
    <mergeCell ref="B115:C115"/>
    <mergeCell ref="B116:C116"/>
    <mergeCell ref="B117:C117"/>
    <mergeCell ref="B118:C118"/>
    <mergeCell ref="B119:C119"/>
    <mergeCell ref="B89:J89"/>
    <mergeCell ref="C69:E69"/>
    <mergeCell ref="I13:J13"/>
    <mergeCell ref="B44:J44"/>
    <mergeCell ref="B45:J45"/>
    <mergeCell ref="B37:J37"/>
    <mergeCell ref="D13:E13"/>
    <mergeCell ref="B36:G36"/>
    <mergeCell ref="B38:J38"/>
    <mergeCell ref="F13:H13"/>
    <mergeCell ref="B22:J22"/>
    <mergeCell ref="B29:D29"/>
    <mergeCell ref="B50:C50"/>
    <mergeCell ref="D50:J50"/>
    <mergeCell ref="D48:J48"/>
    <mergeCell ref="D49:J49"/>
    <mergeCell ref="B127:C127"/>
    <mergeCell ref="B132:C132"/>
    <mergeCell ref="I2:J3"/>
    <mergeCell ref="G14:G15"/>
    <mergeCell ref="B138:C138"/>
    <mergeCell ref="B136:C136"/>
    <mergeCell ref="B137:C137"/>
    <mergeCell ref="B134:C134"/>
    <mergeCell ref="B120:C120"/>
    <mergeCell ref="B121:C121"/>
    <mergeCell ref="B122:C122"/>
    <mergeCell ref="B123:C123"/>
    <mergeCell ref="B124:C124"/>
    <mergeCell ref="B125:C125"/>
    <mergeCell ref="B40:J40"/>
    <mergeCell ref="B65:J65"/>
    <mergeCell ref="B135:C135"/>
    <mergeCell ref="B133:C133"/>
    <mergeCell ref="B109:J109"/>
    <mergeCell ref="B92:C92"/>
    <mergeCell ref="B104:J104"/>
    <mergeCell ref="B105:G105"/>
    <mergeCell ref="H105:I105"/>
    <mergeCell ref="B126:C126"/>
  </mergeCells>
  <dataValidations count="6">
    <dataValidation type="list" allowBlank="1" showInputMessage="1" showErrorMessage="1" sqref="C4">
      <formula1>$Y$3:$Y$9</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hyperlinks>
    <hyperlink ref="F12" r:id="rId1"/>
  </hyperlinks>
  <printOptions horizontalCentered="1"/>
  <pageMargins left="0.35" right="0.35" top="0.75" bottom="0.75" header="0.3" footer="0.3"/>
  <pageSetup scale="59" orientation="portrait" r:id="rId2"/>
  <headerFooter>
    <oddHeader>&amp;L&amp;"-,Regular"&amp;11&amp;K000000FY 2019 Durham - Orange Transit Work Plan
&amp;R&amp;"-,Regular"&amp;11&amp;A</oddHeader>
    <oddFooter xml:space="preserve">&amp;L&amp;"+,Regular"&amp;10&amp;K01+021 &amp;C&amp;"+,Regular"&amp;9&amp;K01+021 &amp;R&amp;"+,Regular"&amp;10&amp;K02-048 </oddFooter>
  </headerFooter>
  <rowBreaks count="2" manualBreakCount="2">
    <brk id="30" max="10" man="1"/>
    <brk id="8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5121" r:id="rId5"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5122" r:id="rId6"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5123" r:id="rId7" name="Check Box 3">
              <controlPr defaultSize="0" autoFill="0" autoLine="0" autoPict="0">
                <anchor moveWithCells="1">
                  <from>
                    <xdr:col>4</xdr:col>
                    <xdr:colOff>314325</xdr:colOff>
                    <xdr:row>22</xdr:row>
                    <xdr:rowOff>0</xdr:rowOff>
                  </from>
                  <to>
                    <xdr:col>5</xdr:col>
                    <xdr:colOff>457200</xdr:colOff>
                    <xdr:row>23</xdr:row>
                    <xdr:rowOff>0</xdr:rowOff>
                  </to>
                </anchor>
              </controlPr>
            </control>
          </mc:Choice>
        </mc:AlternateContent>
        <mc:AlternateContent xmlns:mc="http://schemas.openxmlformats.org/markup-compatibility/2006">
          <mc:Choice Requires="x14">
            <control shapeId="5124" r:id="rId8" name="Check Box 4">
              <controlPr defaultSize="0" autoFill="0" autoLine="0" autoPict="0">
                <anchor moveWithCells="1">
                  <from>
                    <xdr:col>6</xdr:col>
                    <xdr:colOff>19050</xdr:colOff>
                    <xdr:row>22</xdr:row>
                    <xdr:rowOff>0</xdr:rowOff>
                  </from>
                  <to>
                    <xdr:col>7</xdr:col>
                    <xdr:colOff>161925</xdr:colOff>
                    <xdr:row>23</xdr:row>
                    <xdr:rowOff>0</xdr:rowOff>
                  </to>
                </anchor>
              </controlPr>
            </control>
          </mc:Choice>
        </mc:AlternateContent>
        <mc:AlternateContent xmlns:mc="http://schemas.openxmlformats.org/markup-compatibility/2006">
          <mc:Choice Requires="x14">
            <control shapeId="5125" r:id="rId9" name="Check Box 5">
              <controlPr defaultSize="0" autoFill="0" autoLine="0" autoPict="0">
                <anchor moveWithCells="1">
                  <from>
                    <xdr:col>7</xdr:col>
                    <xdr:colOff>695325</xdr:colOff>
                    <xdr:row>22</xdr:row>
                    <xdr:rowOff>0</xdr:rowOff>
                  </from>
                  <to>
                    <xdr:col>8</xdr:col>
                    <xdr:colOff>828675</xdr:colOff>
                    <xdr:row>23</xdr:row>
                    <xdr:rowOff>0</xdr:rowOff>
                  </to>
                </anchor>
              </controlPr>
            </control>
          </mc:Choice>
        </mc:AlternateContent>
        <mc:AlternateContent xmlns:mc="http://schemas.openxmlformats.org/markup-compatibility/2006">
          <mc:Choice Requires="x14">
            <control shapeId="5126" r:id="rId10" name="Check Box 6">
              <controlPr defaultSize="0" autoFill="0" autoLine="0" autoPict="0">
                <anchor moveWithCells="1">
                  <from>
                    <xdr:col>4</xdr:col>
                    <xdr:colOff>209550</xdr:colOff>
                    <xdr:row>22</xdr:row>
                    <xdr:rowOff>0</xdr:rowOff>
                  </from>
                  <to>
                    <xdr:col>5</xdr:col>
                    <xdr:colOff>371475</xdr:colOff>
                    <xdr:row>23</xdr:row>
                    <xdr:rowOff>0</xdr:rowOff>
                  </to>
                </anchor>
              </controlPr>
            </control>
          </mc:Choice>
        </mc:AlternateContent>
        <mc:AlternateContent xmlns:mc="http://schemas.openxmlformats.org/markup-compatibility/2006">
          <mc:Choice Requires="x14">
            <control shapeId="5127" r:id="rId11" name="Check Box 7">
              <controlPr defaultSize="0" autoFill="0" autoLine="0" autoPict="0">
                <anchor moveWithCells="1">
                  <from>
                    <xdr:col>4</xdr:col>
                    <xdr:colOff>219075</xdr:colOff>
                    <xdr:row>22</xdr:row>
                    <xdr:rowOff>0</xdr:rowOff>
                  </from>
                  <to>
                    <xdr:col>5</xdr:col>
                    <xdr:colOff>361950</xdr:colOff>
                    <xdr:row>23</xdr:row>
                    <xdr:rowOff>0</xdr:rowOff>
                  </to>
                </anchor>
              </controlPr>
            </control>
          </mc:Choice>
        </mc:AlternateContent>
        <mc:AlternateContent xmlns:mc="http://schemas.openxmlformats.org/markup-compatibility/2006">
          <mc:Choice Requires="x14">
            <control shapeId="5128" r:id="rId12" name="Check Box 8">
              <controlPr defaultSize="0" autoFill="0" autoLine="0" autoPict="0">
                <anchor moveWithCells="1">
                  <from>
                    <xdr:col>4</xdr:col>
                    <xdr:colOff>209550</xdr:colOff>
                    <xdr:row>22</xdr:row>
                    <xdr:rowOff>0</xdr:rowOff>
                  </from>
                  <to>
                    <xdr:col>5</xdr:col>
                    <xdr:colOff>361950</xdr:colOff>
                    <xdr:row>23</xdr:row>
                    <xdr:rowOff>0</xdr:rowOff>
                  </to>
                </anchor>
              </controlPr>
            </control>
          </mc:Choice>
        </mc:AlternateContent>
        <mc:AlternateContent xmlns:mc="http://schemas.openxmlformats.org/markup-compatibility/2006">
          <mc:Choice Requires="x14">
            <control shapeId="5129" r:id="rId13" name="Check Box 9">
              <controlPr defaultSize="0" autoFill="0" autoLine="0" autoPict="0">
                <anchor moveWithCells="1">
                  <from>
                    <xdr:col>5</xdr:col>
                    <xdr:colOff>933450</xdr:colOff>
                    <xdr:row>22</xdr:row>
                    <xdr:rowOff>0</xdr:rowOff>
                  </from>
                  <to>
                    <xdr:col>6</xdr:col>
                    <xdr:colOff>1085850</xdr:colOff>
                    <xdr:row>23</xdr:row>
                    <xdr:rowOff>0</xdr:rowOff>
                  </to>
                </anchor>
              </controlPr>
            </control>
          </mc:Choice>
        </mc:AlternateContent>
        <mc:AlternateContent xmlns:mc="http://schemas.openxmlformats.org/markup-compatibility/2006">
          <mc:Choice Requires="x14">
            <control shapeId="5130" r:id="rId14" name="Check Box 10">
              <controlPr defaultSize="0" autoFill="0" autoLine="0" autoPict="0">
                <anchor moveWithCells="1">
                  <from>
                    <xdr:col>7</xdr:col>
                    <xdr:colOff>704850</xdr:colOff>
                    <xdr:row>22</xdr:row>
                    <xdr:rowOff>0</xdr:rowOff>
                  </from>
                  <to>
                    <xdr:col>8</xdr:col>
                    <xdr:colOff>866775</xdr:colOff>
                    <xdr:row>23</xdr:row>
                    <xdr:rowOff>0</xdr:rowOff>
                  </to>
                </anchor>
              </controlPr>
            </control>
          </mc:Choice>
        </mc:AlternateContent>
        <mc:AlternateContent xmlns:mc="http://schemas.openxmlformats.org/markup-compatibility/2006">
          <mc:Choice Requires="x14">
            <control shapeId="5131" r:id="rId15" name="Check Box 11">
              <controlPr defaultSize="0" autoFill="0" autoLine="0" autoPict="0">
                <anchor moveWithCells="1">
                  <from>
                    <xdr:col>4</xdr:col>
                    <xdr:colOff>209550</xdr:colOff>
                    <xdr:row>22</xdr:row>
                    <xdr:rowOff>0</xdr:rowOff>
                  </from>
                  <to>
                    <xdr:col>5</xdr:col>
                    <xdr:colOff>361950</xdr:colOff>
                    <xdr:row>23</xdr:row>
                    <xdr:rowOff>0</xdr:rowOff>
                  </to>
                </anchor>
              </controlPr>
            </control>
          </mc:Choice>
        </mc:AlternateContent>
        <mc:AlternateContent xmlns:mc="http://schemas.openxmlformats.org/markup-compatibility/2006">
          <mc:Choice Requires="x14">
            <control shapeId="5132" r:id="rId16" name="Check Box 12">
              <controlPr defaultSize="0" autoFill="0" autoLine="0" autoPict="0">
                <anchor moveWithCells="1">
                  <from>
                    <xdr:col>7</xdr:col>
                    <xdr:colOff>714375</xdr:colOff>
                    <xdr:row>22</xdr:row>
                    <xdr:rowOff>0</xdr:rowOff>
                  </from>
                  <to>
                    <xdr:col>8</xdr:col>
                    <xdr:colOff>876300</xdr:colOff>
                    <xdr:row>23</xdr:row>
                    <xdr:rowOff>0</xdr:rowOff>
                  </to>
                </anchor>
              </controlPr>
            </control>
          </mc:Choice>
        </mc:AlternateContent>
        <mc:AlternateContent xmlns:mc="http://schemas.openxmlformats.org/markup-compatibility/2006">
          <mc:Choice Requires="x14">
            <control shapeId="5133" r:id="rId17" name="Check Box 13">
              <controlPr defaultSize="0" autoFill="0" autoLine="0" autoPict="0">
                <anchor moveWithCells="1">
                  <from>
                    <xdr:col>7</xdr:col>
                    <xdr:colOff>704850</xdr:colOff>
                    <xdr:row>22</xdr:row>
                    <xdr:rowOff>0</xdr:rowOff>
                  </from>
                  <to>
                    <xdr:col>8</xdr:col>
                    <xdr:colOff>857250</xdr:colOff>
                    <xdr:row>23</xdr:row>
                    <xdr:rowOff>0</xdr:rowOff>
                  </to>
                </anchor>
              </controlPr>
            </control>
          </mc:Choice>
        </mc:AlternateContent>
        <mc:AlternateContent xmlns:mc="http://schemas.openxmlformats.org/markup-compatibility/2006">
          <mc:Choice Requires="x14">
            <control shapeId="5134" r:id="rId18" name="Check Box 14">
              <controlPr defaultSize="0" autoFill="0" autoLine="0" autoPict="0">
                <anchor moveWithCells="1">
                  <from>
                    <xdr:col>5</xdr:col>
                    <xdr:colOff>952500</xdr:colOff>
                    <xdr:row>22</xdr:row>
                    <xdr:rowOff>0</xdr:rowOff>
                  </from>
                  <to>
                    <xdr:col>6</xdr:col>
                    <xdr:colOff>1085850</xdr:colOff>
                    <xdr:row>23</xdr:row>
                    <xdr:rowOff>0</xdr:rowOff>
                  </to>
                </anchor>
              </controlPr>
            </control>
          </mc:Choice>
        </mc:AlternateContent>
        <mc:AlternateContent xmlns:mc="http://schemas.openxmlformats.org/markup-compatibility/2006">
          <mc:Choice Requires="x14">
            <control shapeId="5135" r:id="rId19" name="Check Box 15">
              <controlPr defaultSize="0" autoFill="0" autoLine="0" autoPict="0">
                <anchor moveWithCells="1">
                  <from>
                    <xdr:col>5</xdr:col>
                    <xdr:colOff>942975</xdr:colOff>
                    <xdr:row>22</xdr:row>
                    <xdr:rowOff>0</xdr:rowOff>
                  </from>
                  <to>
                    <xdr:col>6</xdr:col>
                    <xdr:colOff>1085850</xdr:colOff>
                    <xdr:row>23</xdr:row>
                    <xdr:rowOff>0</xdr:rowOff>
                  </to>
                </anchor>
              </controlPr>
            </control>
          </mc:Choice>
        </mc:AlternateContent>
        <mc:AlternateContent xmlns:mc="http://schemas.openxmlformats.org/markup-compatibility/2006">
          <mc:Choice Requires="x14">
            <control shapeId="5136" r:id="rId20" name="Check Box 16">
              <controlPr defaultSize="0" autoFill="0" autoLine="0" autoPict="0">
                <anchor moveWithCells="1">
                  <from>
                    <xdr:col>5</xdr:col>
                    <xdr:colOff>933450</xdr:colOff>
                    <xdr:row>22</xdr:row>
                    <xdr:rowOff>0</xdr:rowOff>
                  </from>
                  <to>
                    <xdr:col>6</xdr:col>
                    <xdr:colOff>1095375</xdr:colOff>
                    <xdr:row>23</xdr:row>
                    <xdr:rowOff>0</xdr:rowOff>
                  </to>
                </anchor>
              </controlPr>
            </control>
          </mc:Choice>
        </mc:AlternateContent>
        <mc:AlternateContent xmlns:mc="http://schemas.openxmlformats.org/markup-compatibility/2006">
          <mc:Choice Requires="x14">
            <control shapeId="5137" r:id="rId21"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5138" r:id="rId22"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5139" r:id="rId23" name="Check Box 19">
              <controlPr defaultSize="0" autoFill="0" autoLine="0" autoPict="0">
                <anchor moveWithCells="1">
                  <from>
                    <xdr:col>7</xdr:col>
                    <xdr:colOff>1276350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5140" r:id="rId24" name="Check Box 20">
              <controlPr defaultSize="0" autoFill="0" autoLine="0" autoPict="0">
                <anchor moveWithCells="1">
                  <from>
                    <xdr:col>6</xdr:col>
                    <xdr:colOff>762000</xdr:colOff>
                    <xdr:row>103</xdr:row>
                    <xdr:rowOff>9525</xdr:rowOff>
                  </from>
                  <to>
                    <xdr:col>7</xdr:col>
                    <xdr:colOff>990600</xdr:colOff>
                    <xdr:row>103</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18</vt:i4>
      </vt:variant>
    </vt:vector>
  </HeadingPairs>
  <TitlesOfParts>
    <vt:vector size="21" baseType="lpstr">
      <vt:lpstr>CHT - Existing Svc Exp.</vt:lpstr>
      <vt:lpstr>CHT - EXP FY19</vt:lpstr>
      <vt:lpstr>CHT - ICES</vt:lpstr>
      <vt:lpstr>'CHT - EXP FY19'!Added_notes_as_appropriate</vt:lpstr>
      <vt:lpstr>'CHT - ICES'!Added_notes_as_appropriate</vt:lpstr>
      <vt:lpstr>Added_notes_as_appropriate</vt:lpstr>
      <vt:lpstr>'CHT - EXP FY19'!End_Date</vt:lpstr>
      <vt:lpstr>'CHT - ICES'!End_Date</vt:lpstr>
      <vt:lpstr>End_Date</vt:lpstr>
      <vt:lpstr>'CHT - Existing Svc Exp.'!Print_Area</vt:lpstr>
      <vt:lpstr>'CHT - EXP FY19'!Print_Area</vt:lpstr>
      <vt:lpstr>'CHT - ICES'!Print_Area</vt:lpstr>
      <vt:lpstr>'CHT - EXP FY19'!Project_Name</vt:lpstr>
      <vt:lpstr>'CHT - ICES'!Project_Name</vt:lpstr>
      <vt:lpstr>Project_Name</vt:lpstr>
      <vt:lpstr>'CHT - EXP FY19'!Requesting_Agency</vt:lpstr>
      <vt:lpstr>'CHT - ICES'!Requesting_Agency</vt:lpstr>
      <vt:lpstr>Requesting_Agency</vt:lpstr>
      <vt:lpstr>'CHT - EXP FY19'!Start_Date</vt:lpstr>
      <vt:lpstr>'CHT - ICES'!Start_Date</vt:lpstr>
      <vt:lpstr>Start_Date</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cp:lastPrinted>2018-03-10T17:52:53Z</cp:lastPrinted>
  <dcterms:created xsi:type="dcterms:W3CDTF">2018-03-10T17:20:55Z</dcterms:created>
  <dcterms:modified xsi:type="dcterms:W3CDTF">2018-03-11T19:25:16Z</dcterms:modified>
</cp:coreProperties>
</file>