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1819 Public Consumption\FY19 Orange Projects\"/>
    </mc:Choice>
  </mc:AlternateContent>
  <bookViews>
    <workbookView xWindow="0" yWindow="0" windowWidth="25200" windowHeight="12570"/>
  </bookViews>
  <sheets>
    <sheet name="Bus Stops for OPT" sheetId="1" r:id="rId1"/>
  </sheets>
  <definedNames>
    <definedName name="_xlnm._FilterDatabase" localSheetId="0" hidden="1">'Bus Stops for OPT'!$X$3:$X$12</definedName>
    <definedName name="Added_notes_as_appropriate">'Bus Stops for OPT'!$F$14</definedName>
    <definedName name="End_Date">'Bus Stops for OPT'!$D$14</definedName>
    <definedName name="KPI_a">'Bus Stops for OPT'!$B$48&amp;'Bus Stops for OPT'!$D$48</definedName>
    <definedName name="KPI_b">'Bus Stops for OPT'!$B$49&amp;'Bus Stops for OPT'!$D$49</definedName>
    <definedName name="KPI_c">'Bus Stops for OPT'!$B$50&amp;'Bus Stops for OPT'!$D$50</definedName>
    <definedName name="_xlnm.Print_Area" localSheetId="0">'Bus Stops for OPT'!$B$1:$K$148</definedName>
    <definedName name="Project_Name">'Bus Stops for OPT'!$B$11</definedName>
    <definedName name="Requesting_Agency">'Bus Stops for OPT'!$D$11</definedName>
    <definedName name="Start_Date">'Bus Stops for OPT'!$B$14</definedName>
    <definedName name="Z_A57ED495_A8F1_41AA_920B_D492B709C260_.wvu.FilterData" localSheetId="0" hidden="1">'Bus Stops for OPT'!$X$3:$X$12</definedName>
    <definedName name="Z_A57ED495_A8F1_41AA_920B_D492B709C260_.wvu.PrintArea" localSheetId="0" hidden="1">'Bus Stops for OPT'!$A$1:$K$148</definedName>
    <definedName name="Z_A57ED495_A8F1_41AA_920B_D492B709C260_.wvu.Rows" localSheetId="0" hidden="1">'Bus Stops for OPT'!$93:$96</definedName>
    <definedName name="Z_C3FE7AEC_01FD_4B81_9DEB_517F6362B435_.wvu.FilterData" localSheetId="0" hidden="1">'Bus Stops for OPT'!$X$3:$X$12</definedName>
    <definedName name="Z_C3FE7AEC_01FD_4B81_9DEB_517F6362B435_.wvu.PrintArea" localSheetId="0" hidden="1">'Bus Stops for OPT'!$A$1:$K$148</definedName>
    <definedName name="Z_C3FE7AEC_01FD_4B81_9DEB_517F6362B435_.wvu.Rows" localSheetId="0" hidden="1">'Bus Stops for OPT'!$93:$96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3" i="1" l="1"/>
  <c r="E119" i="1"/>
  <c r="E118" i="1"/>
  <c r="F118" i="1" s="1"/>
  <c r="G118" i="1" s="1"/>
  <c r="H118" i="1" s="1"/>
  <c r="I118" i="1" s="1"/>
  <c r="D118" i="1"/>
  <c r="I112" i="1"/>
  <c r="H112" i="1"/>
  <c r="G112" i="1"/>
  <c r="F115" i="1" s="1"/>
  <c r="G115" i="1" s="1"/>
  <c r="H115" i="1" s="1"/>
  <c r="I115" i="1" s="1"/>
  <c r="J101" i="1"/>
  <c r="I101" i="1"/>
  <c r="H101" i="1"/>
  <c r="G101" i="1"/>
  <c r="F101" i="1"/>
  <c r="E101" i="1"/>
  <c r="D101" i="1"/>
  <c r="J100" i="1"/>
  <c r="J99" i="1"/>
  <c r="J98" i="1"/>
  <c r="J96" i="1"/>
  <c r="J95" i="1"/>
  <c r="J94" i="1"/>
  <c r="J93" i="1"/>
  <c r="I91" i="1"/>
  <c r="H91" i="1"/>
  <c r="G91" i="1"/>
  <c r="F91" i="1"/>
  <c r="E91" i="1"/>
  <c r="D91" i="1"/>
  <c r="B2" i="1"/>
  <c r="E121" i="1" l="1"/>
  <c r="J118" i="1"/>
  <c r="F116" i="1"/>
  <c r="G116" i="1" s="1"/>
  <c r="H116" i="1" s="1"/>
  <c r="I116" i="1" s="1"/>
  <c r="F117" i="1"/>
  <c r="G117" i="1" s="1"/>
  <c r="H117" i="1" s="1"/>
  <c r="I117" i="1" s="1"/>
  <c r="E120" i="1"/>
  <c r="F113" i="1"/>
  <c r="F126" i="1"/>
  <c r="D127" i="1"/>
  <c r="D92" i="1" s="1"/>
  <c r="F114" i="1"/>
  <c r="F119" i="1"/>
  <c r="G119" i="1" s="1"/>
  <c r="H119" i="1" s="1"/>
  <c r="I119" i="1" s="1"/>
  <c r="J14" i="1" l="1"/>
  <c r="D102" i="1"/>
  <c r="G126" i="1"/>
  <c r="H126" i="1" s="1"/>
  <c r="I126" i="1" s="1"/>
  <c r="J126" i="1"/>
  <c r="G113" i="1"/>
  <c r="F121" i="1"/>
  <c r="G121" i="1" s="1"/>
  <c r="H121" i="1" s="1"/>
  <c r="I121" i="1" s="1"/>
  <c r="G114" i="1"/>
  <c r="H114" i="1" s="1"/>
  <c r="I114" i="1" s="1"/>
  <c r="J114" i="1"/>
  <c r="F120" i="1"/>
  <c r="G120" i="1" s="1"/>
  <c r="H120" i="1" s="1"/>
  <c r="I120" i="1" s="1"/>
  <c r="E122" i="1"/>
  <c r="E123" i="1" s="1"/>
  <c r="F123" i="1" l="1"/>
  <c r="E127" i="1"/>
  <c r="E92" i="1" s="1"/>
  <c r="E125" i="1"/>
  <c r="H113" i="1"/>
  <c r="F122" i="1"/>
  <c r="G122" i="1" s="1"/>
  <c r="H122" i="1" s="1"/>
  <c r="I122" i="1" s="1"/>
  <c r="E124" i="1"/>
  <c r="J125" i="1" l="1"/>
  <c r="F125" i="1"/>
  <c r="G125" i="1" s="1"/>
  <c r="H125" i="1" s="1"/>
  <c r="I125" i="1" s="1"/>
  <c r="I113" i="1"/>
  <c r="J113" i="1" s="1"/>
  <c r="G123" i="1"/>
  <c r="F127" i="1"/>
  <c r="F92" i="1" s="1"/>
  <c r="F102" i="1" s="1"/>
  <c r="F124" i="1"/>
  <c r="G124" i="1" s="1"/>
  <c r="H124" i="1" s="1"/>
  <c r="I124" i="1" s="1"/>
  <c r="J124" i="1"/>
  <c r="E102" i="1"/>
  <c r="H123" i="1" l="1"/>
  <c r="G127" i="1"/>
  <c r="G92" i="1" s="1"/>
  <c r="G102" i="1" s="1"/>
  <c r="I123" i="1" l="1"/>
  <c r="I127" i="1" s="1"/>
  <c r="I92" i="1" s="1"/>
  <c r="I102" i="1" s="1"/>
  <c r="H127" i="1"/>
  <c r="H92" i="1" s="1"/>
  <c r="J15" i="1" s="1"/>
  <c r="H102" i="1" l="1"/>
  <c r="J92" i="1"/>
  <c r="J102" i="1" s="1"/>
  <c r="J123" i="1"/>
  <c r="J127" i="1" s="1"/>
  <c r="J12" i="1" l="1"/>
  <c r="J11" i="1"/>
  <c r="F14" i="1" s="1"/>
</calcChain>
</file>

<file path=xl/sharedStrings.xml><?xml version="1.0" encoding="utf-8"?>
<sst xmlns="http://schemas.openxmlformats.org/spreadsheetml/2006/main" count="246" uniqueCount="213">
  <si>
    <r>
      <rPr>
        <b/>
        <sz val="11"/>
        <color theme="1" tint="0.249977111117893"/>
        <rFont val="Calibri"/>
        <family val="2"/>
        <scheme val="minor"/>
      </rPr>
      <t>Project ID#</t>
    </r>
    <r>
      <rPr>
        <sz val="11"/>
        <color theme="1" tint="0.249977111117893"/>
        <rFont val="Calibri"/>
        <family val="2"/>
        <scheme val="minor"/>
      </rPr>
      <t xml:space="preserve"> </t>
    </r>
  </si>
  <si>
    <t>Triangle Tax District</t>
  </si>
  <si>
    <t>FY START DATE</t>
  </si>
  <si>
    <t>Do Not Delete</t>
  </si>
  <si>
    <t xml:space="preserve"> Orange Transit Work Plan</t>
  </si>
  <si>
    <t>FY 2019</t>
  </si>
  <si>
    <t>Form Output</t>
  </si>
  <si>
    <t>FY</t>
  </si>
  <si>
    <t>Agency</t>
  </si>
  <si>
    <t>Project Type</t>
  </si>
  <si>
    <t>Number</t>
  </si>
  <si>
    <t xml:space="preserve">Project Request </t>
  </si>
  <si>
    <t>CHT</t>
  </si>
  <si>
    <t>AD</t>
  </si>
  <si>
    <t>FY 2020</t>
  </si>
  <si>
    <t xml:space="preserve">[Three letter Agency] </t>
  </si>
  <si>
    <t>OPT</t>
  </si>
  <si>
    <t xml:space="preserve"> </t>
  </si>
  <si>
    <t>DCI</t>
  </si>
  <si>
    <t>CD</t>
  </si>
  <si>
    <t>FY 2021</t>
  </si>
  <si>
    <t>[Project Type]</t>
  </si>
  <si>
    <t>DCO</t>
  </si>
  <si>
    <t>TS</t>
  </si>
  <si>
    <t>FY 2022</t>
  </si>
  <si>
    <t>[Unique Number]</t>
  </si>
  <si>
    <t>GOT</t>
  </si>
  <si>
    <t>VP</t>
  </si>
  <si>
    <t>FY 2023</t>
  </si>
  <si>
    <t xml:space="preserve">Project Business Case </t>
  </si>
  <si>
    <t>MPO</t>
  </si>
  <si>
    <t>CO</t>
  </si>
  <si>
    <r>
      <t xml:space="preserve">Provide responses to </t>
    </r>
    <r>
      <rPr>
        <b/>
        <i/>
        <u/>
        <sz val="11"/>
        <color theme="1" tint="0.249977111117893"/>
        <rFont val="Calibri"/>
        <family val="2"/>
        <scheme val="minor"/>
      </rPr>
      <t>EACH</t>
    </r>
    <r>
      <rPr>
        <b/>
        <sz val="11"/>
        <color theme="1" tint="0.249977111117893"/>
        <rFont val="Calibri"/>
        <family val="2"/>
        <scheme val="minor"/>
      </rPr>
      <t xml:space="preserve"> of the questions below.  Answer the questions as fully as possible.  Enter Non-Applicable (N/A) as appropriate.  </t>
    </r>
  </si>
  <si>
    <t>OO</t>
  </si>
  <si>
    <t>OTH</t>
  </si>
  <si>
    <t xml:space="preserve">Project Name </t>
  </si>
  <si>
    <t xml:space="preserve">Requesting Agency </t>
  </si>
  <si>
    <t xml:space="preserve">Project Contact </t>
  </si>
  <si>
    <t xml:space="preserve">TTD Estimated Operating Cost </t>
  </si>
  <si>
    <t>5 OPT Bus Shelters</t>
  </si>
  <si>
    <t>Theo Letman</t>
  </si>
  <si>
    <t>Current Year</t>
  </si>
  <si>
    <t>tletman@orangecountync.gov</t>
  </si>
  <si>
    <t>Project Cost</t>
  </si>
  <si>
    <t xml:space="preserve">Estimated Start Date </t>
  </si>
  <si>
    <t>Estimated Completion</t>
  </si>
  <si>
    <t>FY19 Project Request</t>
  </si>
  <si>
    <t>TTD Estimated Capital Cost</t>
  </si>
  <si>
    <t>Project Description</t>
  </si>
  <si>
    <t>Design, construction, and instillation of five bus shelters for Orange Public Transit. This includes shelther, pad, trash can, signage and bench along Orange County Public Transportation routes.</t>
  </si>
  <si>
    <t>Project Profile</t>
  </si>
  <si>
    <t>Operating</t>
  </si>
  <si>
    <t>P.1</t>
  </si>
  <si>
    <r>
      <t>Where is this project located, who will this project serve and what are the key benefits?</t>
    </r>
    <r>
      <rPr>
        <i/>
        <sz val="11"/>
        <color theme="1" tint="0.249977111117893"/>
        <rFont val="Calibri"/>
        <family val="2"/>
        <scheme val="minor"/>
      </rPr>
      <t xml:space="preserve"> (Ex. Improve Transit efficiency, levels of service, etc.)</t>
    </r>
  </si>
  <si>
    <t>Capital</t>
  </si>
  <si>
    <t>Project Location?</t>
  </si>
  <si>
    <t>Who will this Project serve?</t>
  </si>
  <si>
    <t>What are the key benefits?</t>
  </si>
  <si>
    <t>Both</t>
  </si>
  <si>
    <t>Five bus shelters along Orange County Public Transportation routes, see attached maps.</t>
  </si>
  <si>
    <t>Local and commuting residents who seek alternative transportation options and those who rely on public transit for their travels.</t>
  </si>
  <si>
    <t>Greater access and availbility to transit, improved safety at bus stops and enhanced bus service</t>
  </si>
  <si>
    <t>Operating - Administration</t>
  </si>
  <si>
    <t>Operating - Other</t>
  </si>
  <si>
    <t>P.2</t>
  </si>
  <si>
    <t>Is this project Operating, Capital or Both</t>
  </si>
  <si>
    <t>Purchase of Service (POS)</t>
  </si>
  <si>
    <t>Capital Development</t>
  </si>
  <si>
    <t>P.3</t>
  </si>
  <si>
    <t>Please select the appropriate project classification(s):</t>
  </si>
  <si>
    <t>Capital Vehicle Acquisition</t>
  </si>
  <si>
    <t>Capital Other</t>
  </si>
  <si>
    <t>P.4</t>
  </si>
  <si>
    <t xml:space="preserve">Please select whether a recurring or one-time request: </t>
  </si>
  <si>
    <t>Recurring</t>
  </si>
  <si>
    <t>One-Time</t>
  </si>
  <si>
    <t xml:space="preserve"> Durham Transit Plan - Orange Transit Plan</t>
  </si>
  <si>
    <t>Durham</t>
  </si>
  <si>
    <t>Orange</t>
  </si>
  <si>
    <t>Durham &amp; Orange</t>
  </si>
  <si>
    <t>DO.1</t>
  </si>
  <si>
    <t>Which fund is this project being proposed for?</t>
  </si>
  <si>
    <t>YES</t>
  </si>
  <si>
    <t>DO.2</t>
  </si>
  <si>
    <t xml:space="preserve">Was this project evaluated in the Adopted Durham or Orange Transit Plans? </t>
  </si>
  <si>
    <t>No</t>
  </si>
  <si>
    <t xml:space="preserve">If no, use the space below to describe the reason for inclusion of this project in addition to projects and services included in the Durham - Orange Transit Plan or in lieu of projects and services included in the Adopted Plan?  </t>
  </si>
  <si>
    <t>DO.3</t>
  </si>
  <si>
    <t xml:space="preserve">Is this an expansion or existing service (if applicable)? </t>
  </si>
  <si>
    <t>Expansion Service</t>
  </si>
  <si>
    <t>DO.4</t>
  </si>
  <si>
    <t xml:space="preserve">How is this project related to projected demand for future services? </t>
  </si>
  <si>
    <t>Existing Service</t>
  </si>
  <si>
    <t>This project provides amenities to commuters and choice riders at bus stops and makes taking transit much more pleasant.</t>
  </si>
  <si>
    <t>What is your plan if the request is not funded?</t>
  </si>
  <si>
    <t>Other funds may be sought such as operational budget and other sources.</t>
  </si>
  <si>
    <t>AD-Hire Date</t>
  </si>
  <si>
    <t>DO.5</t>
  </si>
  <si>
    <t xml:space="preserve">List below the Key Performance Indicators (deliverables) while this project is in progress. These performance measures will be reported quarterly. </t>
  </si>
  <si>
    <t xml:space="preserve">AD-Issue of RFP </t>
  </si>
  <si>
    <t>a)</t>
  </si>
  <si>
    <t>CD-Project Development</t>
  </si>
  <si>
    <t xml:space="preserve"> Coordination with Planning, Asset Management Services and Orange Public Transportation for contract </t>
  </si>
  <si>
    <t>AD-Contract Start</t>
  </si>
  <si>
    <t>b)</t>
  </si>
  <si>
    <t>CD-Construction Start</t>
  </si>
  <si>
    <t xml:space="preserve"> Solicte engineering firm to manage, construct and install five bus shelters</t>
  </si>
  <si>
    <t>AD-Contract Completion</t>
  </si>
  <si>
    <t>c)</t>
  </si>
  <si>
    <t>CD-Construction Completion</t>
  </si>
  <si>
    <t xml:space="preserve"> Continue coordination with Planning, Asset Management Services and Orange Public Transportation for adminstration</t>
  </si>
  <si>
    <t>AD-Specify</t>
  </si>
  <si>
    <t>CD-Right-of-Way Acquisition</t>
  </si>
  <si>
    <t>Project Monitoring Details</t>
  </si>
  <si>
    <t>Capital Projects</t>
  </si>
  <si>
    <t>CD-Specify</t>
  </si>
  <si>
    <t>TS-Average Daily Ridership</t>
  </si>
  <si>
    <t>CP.1</t>
  </si>
  <si>
    <t xml:space="preserve">Capital projects: how can outcomes be measured once this project is built/implemented?  </t>
  </si>
  <si>
    <t>TS-Passengers per Hour</t>
  </si>
  <si>
    <t xml:space="preserve">Ridership counts at the stops now and after instillation. Reduction in accidents along the stops. </t>
  </si>
  <si>
    <t>TS-Revenue Hours of Service Provided</t>
  </si>
  <si>
    <t>TS-Specify</t>
  </si>
  <si>
    <t>Operating Projects</t>
  </si>
  <si>
    <t>VP-Request Quote and request Board Approval</t>
  </si>
  <si>
    <t>VP-Order/Release PO for Vehicles (bus or other)</t>
  </si>
  <si>
    <t>OP.1</t>
  </si>
  <si>
    <t>Operating service: how can outcomes be measured once operations are underway?</t>
  </si>
  <si>
    <t>VP-Receive, inspect and accept buses</t>
  </si>
  <si>
    <t>N/A</t>
  </si>
  <si>
    <t>VP-Specify</t>
  </si>
  <si>
    <t>CO-Specify</t>
  </si>
  <si>
    <t>OP.2</t>
  </si>
  <si>
    <t>For bus operating projects, please provide:</t>
  </si>
  <si>
    <t>OO-Specify</t>
  </si>
  <si>
    <t xml:space="preserve">a)  Target Start Date </t>
  </si>
  <si>
    <t xml:space="preserve">b)  Span </t>
  </si>
  <si>
    <t>July 1, 2018 - June 30, 2019</t>
  </si>
  <si>
    <t>c)  Frequency</t>
  </si>
  <si>
    <t xml:space="preserve">d)  Assets Used </t>
  </si>
  <si>
    <t>e)  Geographic Termini</t>
  </si>
  <si>
    <t>OPT Hillsborough Circulator route</t>
  </si>
  <si>
    <t>f)  Major Market Destinations Served</t>
  </si>
  <si>
    <t>Hillsborough and regional commuters</t>
  </si>
  <si>
    <t>g) Revenue Hours</t>
  </si>
  <si>
    <t>OP.3</t>
  </si>
  <si>
    <t>If this is an expansion project, which organization will operate this expansion and how will it improve services?</t>
  </si>
  <si>
    <t>Administration Projects</t>
  </si>
  <si>
    <t>A.1</t>
  </si>
  <si>
    <r>
      <t xml:space="preserve">Administration: Describe proposed responsibilities and duties for new position requests. 
</t>
    </r>
    <r>
      <rPr>
        <i/>
        <sz val="11"/>
        <color theme="1" tint="0.249977111117893"/>
        <rFont val="Calibri"/>
        <family val="2"/>
        <scheme val="minor"/>
      </rPr>
      <t>Provide each major intended function, and the percentage of time devoted to each function.</t>
    </r>
  </si>
  <si>
    <t>None</t>
  </si>
  <si>
    <t>P.5</t>
  </si>
  <si>
    <t>List any other relevant information not addressed.</t>
  </si>
  <si>
    <t>Installing bus shelters is a pressing need in the County.</t>
  </si>
  <si>
    <t>Finance Estimates</t>
  </si>
  <si>
    <t>F.1</t>
  </si>
  <si>
    <t xml:space="preserve">Estimated Project Revenues:  </t>
  </si>
  <si>
    <t>If there are other revenues besides Durham - Orange County Tax Revenue to support this request, please enter the anticipated revenue amounts next to the appropriate funding source for each fiscal year shown below.</t>
  </si>
  <si>
    <t xml:space="preserve">Revenue </t>
  </si>
  <si>
    <t>Tax District Funding</t>
  </si>
  <si>
    <t>Total</t>
  </si>
  <si>
    <t>Orange County Tax Revenue</t>
  </si>
  <si>
    <t>1/2 Cent Sales Tax</t>
  </si>
  <si>
    <t>$7 Vehicle Registration fee</t>
  </si>
  <si>
    <t>$3 Vehicle Registration fee</t>
  </si>
  <si>
    <t>5% Vehicle Rental Tax</t>
  </si>
  <si>
    <t>Other Revenue</t>
  </si>
  <si>
    <t xml:space="preserve">   Federal</t>
  </si>
  <si>
    <t xml:space="preserve">   State </t>
  </si>
  <si>
    <t xml:space="preserve">  Other </t>
  </si>
  <si>
    <t>Subtotal Other</t>
  </si>
  <si>
    <t>TOTAL Funding</t>
  </si>
  <si>
    <t>F.2</t>
  </si>
  <si>
    <t>Historic Triangle Transit District reimbursement: Any prior reimbursement proposed on the project?</t>
  </si>
  <si>
    <t>Please provide Total YTD expenditure reimbursed on the project (including anticipated reimbursement in FY18):</t>
  </si>
  <si>
    <t>[Please fill this column if your project is a existing approved project from FY18 work plan.]</t>
  </si>
  <si>
    <t xml:space="preserve">Transit Operations: Estimated appropriations to support expenses.  </t>
  </si>
  <si>
    <t>Enter FY 2019 and the estimated annualized cost in FY 2020 using the 2.5% growth factor, if applicable.  The spreadsheet will calculate 2021 and beyond by 2.5%.  If your project is not expected to have recurring costs in FY 2021 and/or beyond, delete the calculation(s) in columns E-H.</t>
  </si>
  <si>
    <t xml:space="preserve">Cost Break Down of Project Request </t>
  </si>
  <si>
    <t>OPERATING COSTS</t>
  </si>
  <si>
    <t>FY19</t>
  </si>
  <si>
    <t>FY20</t>
  </si>
  <si>
    <t>FY21</t>
  </si>
  <si>
    <t>FY22</t>
  </si>
  <si>
    <t>FY23</t>
  </si>
  <si>
    <t>FY24</t>
  </si>
  <si>
    <t xml:space="preserve">Growth Factors </t>
  </si>
  <si>
    <t xml:space="preserve">   Salary &amp; Fringes </t>
  </si>
  <si>
    <t xml:space="preserve">   Contracts </t>
  </si>
  <si>
    <t xml:space="preserve">   Bus Operations:  </t>
  </si>
  <si>
    <t xml:space="preserve">        Estimated Hours </t>
  </si>
  <si>
    <t xml:space="preserve">        Cost per Hour </t>
  </si>
  <si>
    <t>Estimated Operating Cost</t>
  </si>
  <si>
    <t xml:space="preserve">        Bus Leases </t>
  </si>
  <si>
    <t xml:space="preserve">        Park &amp; Ride Lease</t>
  </si>
  <si>
    <t xml:space="preserve">       Other -Bus (Describe)</t>
  </si>
  <si>
    <t>Subtotal: Bus Operations</t>
  </si>
  <si>
    <t>Other (Describe)</t>
  </si>
  <si>
    <t>TOTAL OPERATING COSTS</t>
  </si>
  <si>
    <t>F.3</t>
  </si>
  <si>
    <t>Transit Capital Development: Estimated appropriations to support contractual commitments and other expenses related to proposed capital projects.</t>
  </si>
  <si>
    <t>CAPITAL COSTS</t>
  </si>
  <si>
    <t xml:space="preserve"> Feasibility or Other Studies</t>
  </si>
  <si>
    <t xml:space="preserve"> Land - Right of Way</t>
  </si>
  <si>
    <t xml:space="preserve"> Design &amp; Engineering</t>
  </si>
  <si>
    <t xml:space="preserve"> Construction -  Implementation</t>
  </si>
  <si>
    <t xml:space="preserve"> Equipment (15% Contingency)</t>
  </si>
  <si>
    <t>NCDOT Oversight</t>
  </si>
  <si>
    <t>TOTAL CAPITAL COSTS</t>
  </si>
  <si>
    <t>Assumptions for Costs and Revenues Above:</t>
  </si>
  <si>
    <t>F.4</t>
  </si>
  <si>
    <t>Please state any assumption(s) used to calculate the capital and operating dollars and revenues shown above.</t>
  </si>
  <si>
    <t>Administered by Orange County Planning and Inspection Department in coordination with Orange County Asset Management Services and Orange County Public Transportation.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</si>
</sst>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0"/>
    <numFmt numFmtId="165" formatCode="000"/>
    <numFmt numFmtId="166" formatCode="_(* #,##0_);_(* \(#,##0\);_(* &quot;-&quot;??_);_(@_)"/>
    <numFmt numFmtId="167" formatCode="_(&quot;$&quot;* #,##0_);_(&quot;$&quot;* \(#,##0\);_(&quot;$&quot;* &quot;-&quot;??_);_(@_)"/>
    <numFmt numFmtId="168" formatCode="[$-409]mmmm\ d\,\ yyyy;@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rgb="FF000000"/>
      <name val="Segoe UI"/>
      <family val="2"/>
    </font>
    <font>
      <sz val="11"/>
      <color theme="1" tint="0.249977111117893"/>
      <name val="Calibri"/>
      <family val="2"/>
      <scheme val="minor"/>
    </font>
    <font>
      <b/>
      <sz val="11"/>
      <color theme="1" tint="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Times New Roman"/>
      <family val="2"/>
    </font>
    <font>
      <sz val="12"/>
      <color theme="1" tint="0.249977111117893"/>
      <name val="Calibri"/>
      <family val="2"/>
      <scheme val="minor"/>
    </font>
    <font>
      <b/>
      <sz val="13"/>
      <color theme="1" tint="0.249977111117893"/>
      <name val="Calibri"/>
      <family val="2"/>
      <scheme val="minor"/>
    </font>
    <font>
      <sz val="7"/>
      <color theme="0"/>
      <name val="Arial Narrow"/>
      <family val="2"/>
    </font>
    <font>
      <sz val="20"/>
      <color theme="0"/>
      <name val="Calibri"/>
      <family val="2"/>
      <scheme val="minor"/>
    </font>
    <font>
      <b/>
      <sz val="20"/>
      <color theme="0"/>
      <name val="Calibri"/>
      <family val="2"/>
      <scheme val="minor"/>
    </font>
    <font>
      <sz val="20"/>
      <color theme="1" tint="0.249977111117893"/>
      <name val="Calibri"/>
      <family val="2"/>
      <scheme val="minor"/>
    </font>
    <font>
      <b/>
      <i/>
      <u/>
      <sz val="11"/>
      <color theme="1" tint="0.249977111117893"/>
      <name val="Calibri"/>
      <family val="2"/>
      <scheme val="minor"/>
    </font>
    <font>
      <b/>
      <sz val="12"/>
      <color theme="1" tint="0.249977111117893"/>
      <name val="Calibri"/>
      <family val="2"/>
      <scheme val="minor"/>
    </font>
    <font>
      <i/>
      <sz val="11"/>
      <color theme="1" tint="0.249977111117893"/>
      <name val="Calibri"/>
      <family val="2"/>
      <scheme val="minor"/>
    </font>
    <font>
      <b/>
      <sz val="11"/>
      <name val="Calibri"/>
      <family val="2"/>
      <scheme val="minor"/>
    </font>
    <font>
      <i/>
      <sz val="9"/>
      <color theme="1" tint="0.249977111117893"/>
      <name val="Calibri"/>
      <family val="2"/>
      <scheme val="minor"/>
    </font>
    <font>
      <i/>
      <sz val="10"/>
      <color theme="1" tint="0.249977111117893"/>
      <name val="Calibri"/>
      <family val="2"/>
      <scheme val="minor"/>
    </font>
    <font>
      <b/>
      <i/>
      <sz val="11"/>
      <color theme="1" tint="0.249977111117893"/>
      <name val="Calibri"/>
      <family val="2"/>
      <scheme val="minor"/>
    </font>
    <font>
      <b/>
      <u/>
      <sz val="11"/>
      <color theme="1" tint="0.249977111117893"/>
      <name val="Calibri"/>
      <family val="2"/>
      <scheme val="minor"/>
    </font>
    <font>
      <sz val="10"/>
      <color theme="1" tint="0.249977111117893"/>
      <name val="Calibri"/>
      <family val="2"/>
      <scheme val="minor"/>
    </font>
    <font>
      <sz val="8"/>
      <color theme="1" tint="0.249977111117893"/>
      <name val="Calibri"/>
      <family val="2"/>
      <scheme val="minor"/>
    </font>
    <font>
      <sz val="11"/>
      <color theme="1" tint="0.34998626667073579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7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uble">
        <color theme="2" tint="-0.24994659260841701"/>
      </bottom>
      <diagonal/>
    </border>
    <border>
      <left/>
      <right style="thin">
        <color indexed="64"/>
      </right>
      <top style="medium">
        <color indexed="64"/>
      </top>
      <bottom style="double">
        <color theme="2" tint="-0.24994659260841701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theme="2" tint="-0.24994659260841701"/>
      </right>
      <top style="medium">
        <color indexed="64"/>
      </top>
      <bottom style="double">
        <color theme="2" tint="-0.24994659260841701"/>
      </bottom>
      <diagonal/>
    </border>
    <border>
      <left style="thin">
        <color theme="2" tint="-0.24994659260841701"/>
      </left>
      <right style="medium">
        <color indexed="64"/>
      </right>
      <top style="medium">
        <color indexed="64"/>
      </top>
      <bottom style="double">
        <color theme="2" tint="-0.2499465926084170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double">
        <color theme="2" tint="-0.24994659260841701"/>
      </top>
      <bottom/>
      <diagonal/>
    </border>
    <border>
      <left/>
      <right style="thin">
        <color indexed="64"/>
      </right>
      <top style="double">
        <color theme="2" tint="-0.2499465926084170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double">
        <color theme="2" tint="-0.24994659260841701"/>
      </top>
      <bottom/>
      <diagonal/>
    </border>
    <border>
      <left/>
      <right style="medium">
        <color indexed="64"/>
      </right>
      <top style="double">
        <color theme="2" tint="-0.24994659260841701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/>
      <right style="medium">
        <color indexed="64"/>
      </right>
      <top/>
      <bottom style="thin">
        <color theme="0" tint="-0.24994659260841701"/>
      </bottom>
      <diagonal/>
    </border>
    <border>
      <left style="medium">
        <color indexed="64"/>
      </left>
      <right style="thin">
        <color theme="2" tint="-0.24994659260841701"/>
      </right>
      <top style="medium">
        <color indexed="64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theme="2" tint="-0.24994659260841701"/>
      </right>
      <top style="medium">
        <color indexed="64"/>
      </top>
      <bottom style="thin">
        <color theme="2" tint="-0.24994659260841701"/>
      </bottom>
      <diagonal/>
    </border>
    <border>
      <left style="thin">
        <color theme="2" tint="-0.24994659260841701"/>
      </left>
      <right style="medium">
        <color indexed="64"/>
      </right>
      <top style="medium">
        <color indexed="64"/>
      </top>
      <bottom style="thin">
        <color theme="2" tint="-0.24994659260841701"/>
      </bottom>
      <diagonal/>
    </border>
    <border>
      <left style="medium">
        <color indexed="64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 tint="-0.24994659260841701"/>
      </left>
      <right style="medium">
        <color indexed="64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/>
      <diagonal/>
    </border>
    <border>
      <left style="thin">
        <color theme="2" tint="-0.24994659260841701"/>
      </left>
      <right/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indexed="64"/>
      </left>
      <right style="thin">
        <color theme="2" tint="-0.24994659260841701"/>
      </right>
      <top style="thin">
        <color indexed="64"/>
      </top>
      <bottom style="thin">
        <color indexed="64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indexed="64"/>
      </top>
      <bottom style="thin">
        <color indexed="64"/>
      </bottom>
      <diagonal/>
    </border>
    <border>
      <left style="thin">
        <color theme="2" tint="-0.2499465926084170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indexed="64"/>
      </left>
      <right style="thin">
        <color theme="2" tint="-0.24994659260841701"/>
      </right>
      <top/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theme="2" tint="-0.24994659260841701"/>
      </right>
      <top/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indexed="64"/>
      </right>
      <top/>
      <bottom style="thin">
        <color theme="2" tint="-0.24994659260841701"/>
      </bottom>
      <diagonal/>
    </border>
    <border>
      <left style="medium">
        <color indexed="64"/>
      </left>
      <right style="thin">
        <color theme="2" tint="-0.24994659260841701"/>
      </right>
      <top style="thin">
        <color theme="2" tint="-0.24994659260841701"/>
      </top>
      <bottom/>
      <diagonal/>
    </border>
    <border>
      <left style="thin">
        <color theme="2" tint="-0.24994659260841701"/>
      </left>
      <right/>
      <top style="thin">
        <color theme="2" tint="-0.24994659260841701"/>
      </top>
      <bottom/>
      <diagonal/>
    </border>
    <border>
      <left style="thin">
        <color indexed="64"/>
      </left>
      <right style="thin">
        <color theme="2" tint="-0.24994659260841701"/>
      </right>
      <top style="thin">
        <color theme="2" tint="-0.24994659260841701"/>
      </top>
      <bottom style="thin">
        <color indexed="64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indexed="64"/>
      </bottom>
      <diagonal/>
    </border>
    <border>
      <left style="thin">
        <color theme="2" tint="-0.24994659260841701"/>
      </left>
      <right style="thin">
        <color indexed="64"/>
      </right>
      <top style="thin">
        <color theme="2" tint="-0.24994659260841701"/>
      </top>
      <bottom style="thin">
        <color indexed="64"/>
      </bottom>
      <diagonal/>
    </border>
    <border>
      <left/>
      <right style="thin">
        <color theme="2" tint="-0.24994659260841701"/>
      </right>
      <top style="thin">
        <color theme="2" tint="-0.24994659260841701"/>
      </top>
      <bottom/>
      <diagonal/>
    </border>
    <border>
      <left style="thin">
        <color theme="2" tint="-0.24994659260841701"/>
      </left>
      <right style="medium">
        <color indexed="64"/>
      </right>
      <top style="thin">
        <color theme="2" tint="-0.24994659260841701"/>
      </top>
      <bottom/>
      <diagonal/>
    </border>
    <border>
      <left style="medium">
        <color indexed="64"/>
      </left>
      <right style="thin">
        <color theme="2" tint="-0.24994659260841701"/>
      </right>
      <top style="thin">
        <color indexed="64"/>
      </top>
      <bottom style="thin">
        <color indexed="64"/>
      </bottom>
      <diagonal/>
    </border>
    <border>
      <left/>
      <right style="thin">
        <color theme="2" tint="-0.24994659260841701"/>
      </right>
      <top style="thin">
        <color indexed="64"/>
      </top>
      <bottom style="thin">
        <color indexed="64"/>
      </bottom>
      <diagonal/>
    </border>
    <border>
      <left style="thin">
        <color theme="2" tint="-0.24994659260841701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2" tint="-0.24994659260841701"/>
      </right>
      <top/>
      <bottom style="thin">
        <color indexed="64"/>
      </bottom>
      <diagonal/>
    </border>
    <border>
      <left style="thin">
        <color theme="2" tint="-0.24994659260841701"/>
      </left>
      <right style="thin">
        <color theme="2" tint="-0.24994659260841701"/>
      </right>
      <top/>
      <bottom style="thin">
        <color indexed="64"/>
      </bottom>
      <diagonal/>
    </border>
    <border>
      <left style="thin">
        <color theme="2" tint="-0.24994659260841701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theme="2" tint="-0.24994659260841701"/>
      </top>
      <bottom style="thin">
        <color theme="2" tint="-0.24994659260841701"/>
      </bottom>
      <diagonal/>
    </border>
    <border>
      <left/>
      <right/>
      <top style="thin">
        <color theme="2" tint="-0.24994659260841701"/>
      </top>
      <bottom style="thin">
        <color theme="2" tint="-0.24994659260841701"/>
      </bottom>
      <diagonal/>
    </border>
    <border>
      <left/>
      <right style="medium">
        <color indexed="64"/>
      </right>
      <top style="thin">
        <color theme="2" tint="-0.24994659260841701"/>
      </top>
      <bottom style="thin">
        <color theme="2" tint="-0.24994659260841701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theme="2" tint="-0.24994659260841701"/>
      </top>
      <bottom/>
      <diagonal/>
    </border>
    <border>
      <left/>
      <right/>
      <top style="thin">
        <color theme="2" tint="-0.24994659260841701"/>
      </top>
      <bottom/>
      <diagonal/>
    </border>
    <border>
      <left/>
      <right style="medium">
        <color indexed="64"/>
      </right>
      <top style="thin">
        <color theme="2" tint="-0.24994659260841701"/>
      </top>
      <bottom/>
      <diagonal/>
    </border>
    <border>
      <left style="medium">
        <color indexed="64"/>
      </left>
      <right/>
      <top style="thin">
        <color theme="2" tint="-0.24994659260841701"/>
      </top>
      <bottom style="thin">
        <color indexed="64"/>
      </bottom>
      <diagonal/>
    </border>
    <border>
      <left/>
      <right/>
      <top style="thin">
        <color theme="2" tint="-0.24994659260841701"/>
      </top>
      <bottom style="thin">
        <color indexed="64"/>
      </bottom>
      <diagonal/>
    </border>
    <border>
      <left/>
      <right style="medium">
        <color indexed="64"/>
      </right>
      <top style="thin">
        <color theme="2" tint="-0.2499465926084170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2" tint="-0.24994659260841701"/>
      </right>
      <top style="thin">
        <color theme="2" tint="-0.24994659260841701"/>
      </top>
      <bottom style="double">
        <color theme="2" tint="-0.24994659260841701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double">
        <color theme="2" tint="-0.24994659260841701"/>
      </bottom>
      <diagonal/>
    </border>
    <border>
      <left style="thin">
        <color theme="2" tint="-0.24994659260841701"/>
      </left>
      <right style="medium">
        <color indexed="64"/>
      </right>
      <top style="thin">
        <color theme="2" tint="-0.24994659260841701"/>
      </top>
      <bottom style="double">
        <color theme="2" tint="-0.24994659260841701"/>
      </bottom>
      <diagonal/>
    </border>
    <border>
      <left style="thin">
        <color theme="2" tint="-0.24994659260841701"/>
      </left>
      <right style="thin">
        <color theme="2" tint="-0.24994659260841701"/>
      </right>
      <top style="medium">
        <color theme="2" tint="-0.24994659260841701"/>
      </top>
      <bottom style="medium">
        <color theme="2" tint="-0.24994659260841701"/>
      </bottom>
      <diagonal/>
    </border>
    <border>
      <left style="thin">
        <color theme="2" tint="-0.24994659260841701"/>
      </left>
      <right style="medium">
        <color indexed="64"/>
      </right>
      <top style="medium">
        <color theme="2" tint="-0.24994659260841701"/>
      </top>
      <bottom style="medium">
        <color theme="2" tint="-0.2499465926084170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/>
  </cellStyleXfs>
  <cellXfs count="255">
    <xf numFmtId="0" fontId="0" fillId="0" borderId="0" xfId="0"/>
    <xf numFmtId="0" fontId="3" fillId="2" borderId="1" xfId="0" applyFont="1" applyFill="1" applyBorder="1"/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/>
    </xf>
    <xf numFmtId="0" fontId="9" fillId="3" borderId="5" xfId="0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8" fillId="2" borderId="7" xfId="0" applyFont="1" applyFill="1" applyBorder="1" applyAlignment="1"/>
    <xf numFmtId="14" fontId="7" fillId="2" borderId="8" xfId="0" applyNumberFormat="1" applyFont="1" applyFill="1" applyBorder="1" applyAlignment="1"/>
    <xf numFmtId="0" fontId="1" fillId="2" borderId="0" xfId="0" applyFont="1" applyFill="1"/>
    <xf numFmtId="0" fontId="3" fillId="2" borderId="0" xfId="0" applyFont="1" applyFill="1"/>
    <xf numFmtId="0" fontId="1" fillId="2" borderId="0" xfId="4" applyFont="1" applyFill="1"/>
    <xf numFmtId="0" fontId="1" fillId="4" borderId="0" xfId="4" applyFont="1" applyFill="1"/>
    <xf numFmtId="0" fontId="1" fillId="0" borderId="0" xfId="4" applyFont="1"/>
    <xf numFmtId="0" fontId="3" fillId="2" borderId="9" xfId="0" applyFont="1" applyFill="1" applyBorder="1"/>
    <xf numFmtId="0" fontId="11" fillId="2" borderId="10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/>
    </xf>
    <xf numFmtId="0" fontId="12" fillId="3" borderId="0" xfId="0" applyFont="1" applyFill="1" applyBorder="1" applyAlignment="1">
      <alignment horizontal="center"/>
    </xf>
    <xf numFmtId="0" fontId="12" fillId="3" borderId="13" xfId="0" applyFont="1" applyFill="1" applyBorder="1" applyAlignment="1">
      <alignment horizontal="center"/>
    </xf>
    <xf numFmtId="0" fontId="12" fillId="2" borderId="14" xfId="0" applyFont="1" applyFill="1" applyBorder="1" applyAlignment="1" applyProtection="1">
      <alignment horizontal="center" vertical="center" wrapText="1"/>
      <protection locked="0"/>
    </xf>
    <xf numFmtId="0" fontId="12" fillId="2" borderId="15" xfId="0" applyFont="1" applyFill="1" applyBorder="1" applyAlignment="1" applyProtection="1">
      <alignment horizontal="center" vertical="center" wrapText="1"/>
      <protection locked="0"/>
    </xf>
    <xf numFmtId="0" fontId="1" fillId="4" borderId="0" xfId="4" applyFont="1" applyFill="1" applyAlignment="1">
      <alignment horizontal="center"/>
    </xf>
    <xf numFmtId="0" fontId="0" fillId="0" borderId="9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0" xfId="0" applyBorder="1" applyAlignment="1">
      <alignment wrapText="1"/>
    </xf>
    <xf numFmtId="0" fontId="0" fillId="0" borderId="16" xfId="0" applyBorder="1" applyAlignment="1">
      <alignment wrapText="1"/>
    </xf>
    <xf numFmtId="0" fontId="1" fillId="0" borderId="0" xfId="4" applyFont="1" applyAlignment="1">
      <alignment horizontal="center"/>
    </xf>
    <xf numFmtId="164" fontId="1" fillId="0" borderId="0" xfId="4" applyNumberFormat="1" applyFont="1"/>
    <xf numFmtId="0" fontId="13" fillId="2" borderId="17" xfId="0" applyFont="1" applyFill="1" applyBorder="1" applyAlignment="1">
      <alignment vertical="center" wrapText="1"/>
    </xf>
    <xf numFmtId="0" fontId="13" fillId="2" borderId="18" xfId="0" applyFont="1" applyFill="1" applyBorder="1" applyAlignment="1" applyProtection="1">
      <alignment horizontal="center" vertical="center" wrapText="1"/>
      <protection locked="0"/>
    </xf>
    <xf numFmtId="0" fontId="7" fillId="3" borderId="19" xfId="0" applyFont="1" applyFill="1" applyBorder="1" applyAlignment="1">
      <alignment horizontal="center"/>
    </xf>
    <xf numFmtId="0" fontId="12" fillId="3" borderId="20" xfId="0" applyFont="1" applyFill="1" applyBorder="1" applyAlignment="1">
      <alignment horizontal="center"/>
    </xf>
    <xf numFmtId="0" fontId="12" fillId="3" borderId="18" xfId="0" applyFont="1" applyFill="1" applyBorder="1" applyAlignment="1">
      <alignment horizontal="center"/>
    </xf>
    <xf numFmtId="0" fontId="13" fillId="2" borderId="9" xfId="0" applyFont="1" applyFill="1" applyBorder="1" applyAlignment="1">
      <alignment vertical="center" wrapText="1"/>
    </xf>
    <xf numFmtId="0" fontId="13" fillId="2" borderId="0" xfId="0" applyFont="1" applyFill="1" applyBorder="1" applyAlignment="1" applyProtection="1">
      <alignment horizontal="center" vertical="center" wrapText="1"/>
      <protection locked="0"/>
    </xf>
    <xf numFmtId="0" fontId="7" fillId="5" borderId="0" xfId="0" applyFont="1" applyFill="1" applyBorder="1"/>
    <xf numFmtId="165" fontId="13" fillId="2" borderId="0" xfId="0" applyNumberFormat="1" applyFont="1" applyFill="1" applyBorder="1" applyAlignment="1" applyProtection="1">
      <alignment horizontal="center" vertical="center" wrapText="1"/>
      <protection locked="0"/>
    </xf>
    <xf numFmtId="166" fontId="7" fillId="5" borderId="0" xfId="1" applyNumberFormat="1" applyFont="1" applyFill="1" applyBorder="1" applyAlignment="1">
      <alignment horizontal="left" vertical="center" wrapText="1"/>
    </xf>
    <xf numFmtId="0" fontId="1" fillId="2" borderId="0" xfId="0" applyFont="1" applyFill="1" applyBorder="1"/>
    <xf numFmtId="0" fontId="3" fillId="2" borderId="0" xfId="0" applyFont="1" applyFill="1" applyBorder="1"/>
    <xf numFmtId="0" fontId="1" fillId="2" borderId="0" xfId="4" applyFont="1" applyFill="1" applyBorder="1"/>
    <xf numFmtId="0" fontId="14" fillId="6" borderId="9" xfId="0" applyFont="1" applyFill="1" applyBorder="1"/>
    <xf numFmtId="0" fontId="15" fillId="2" borderId="9" xfId="0" applyFont="1" applyFill="1" applyBorder="1"/>
    <xf numFmtId="0" fontId="16" fillId="2" borderId="0" xfId="0" applyFont="1" applyFill="1" applyBorder="1"/>
    <xf numFmtId="0" fontId="16" fillId="2" borderId="16" xfId="0" applyFont="1" applyFill="1" applyBorder="1"/>
    <xf numFmtId="0" fontId="14" fillId="6" borderId="0" xfId="0" applyFont="1" applyFill="1"/>
    <xf numFmtId="0" fontId="14" fillId="6" borderId="0" xfId="4" applyFont="1" applyFill="1"/>
    <xf numFmtId="0" fontId="8" fillId="7" borderId="21" xfId="0" applyFont="1" applyFill="1" applyBorder="1" applyAlignment="1">
      <alignment vertical="center" wrapText="1"/>
    </xf>
    <xf numFmtId="0" fontId="8" fillId="2" borderId="21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center" vertical="center" wrapText="1"/>
    </xf>
    <xf numFmtId="0" fontId="8" fillId="7" borderId="22" xfId="0" applyFont="1" applyFill="1" applyBorder="1" applyAlignment="1">
      <alignment vertical="center" wrapText="1"/>
    </xf>
    <xf numFmtId="0" fontId="8" fillId="7" borderId="0" xfId="4" applyFont="1" applyFill="1" applyBorder="1" applyAlignment="1">
      <alignment vertical="center" wrapText="1"/>
    </xf>
    <xf numFmtId="0" fontId="7" fillId="2" borderId="9" xfId="0" applyFont="1" applyFill="1" applyBorder="1"/>
    <xf numFmtId="0" fontId="7" fillId="2" borderId="0" xfId="0" applyFont="1" applyFill="1" applyBorder="1"/>
    <xf numFmtId="0" fontId="7" fillId="2" borderId="16" xfId="0" applyFont="1" applyFill="1" applyBorder="1"/>
    <xf numFmtId="0" fontId="7" fillId="2" borderId="0" xfId="0" applyFont="1" applyFill="1"/>
    <xf numFmtId="0" fontId="8" fillId="2" borderId="24" xfId="0" applyFont="1" applyFill="1" applyBorder="1" applyAlignment="1">
      <alignment horizontal="center"/>
    </xf>
    <xf numFmtId="0" fontId="8" fillId="2" borderId="25" xfId="0" applyFont="1" applyFill="1" applyBorder="1" applyAlignment="1">
      <alignment horizontal="center"/>
    </xf>
    <xf numFmtId="0" fontId="8" fillId="2" borderId="26" xfId="0" applyFont="1" applyFill="1" applyBorder="1" applyAlignment="1">
      <alignment horizontal="center"/>
    </xf>
    <xf numFmtId="0" fontId="7" fillId="2" borderId="27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0" applyNumberFormat="1" applyFont="1" applyFill="1" applyBorder="1" applyAlignment="1" applyProtection="1">
      <alignment horizontal="center"/>
      <protection locked="0"/>
    </xf>
    <xf numFmtId="0" fontId="7" fillId="2" borderId="28" xfId="0" applyFont="1" applyFill="1" applyBorder="1" applyAlignment="1">
      <alignment horizontal="left"/>
    </xf>
    <xf numFmtId="167" fontId="7" fillId="2" borderId="29" xfId="2" applyNumberFormat="1" applyFont="1" applyFill="1" applyBorder="1" applyAlignment="1" applyProtection="1">
      <alignment vertical="center"/>
      <protection hidden="1"/>
    </xf>
    <xf numFmtId="0" fontId="7" fillId="2" borderId="30" xfId="0" applyNumberFormat="1" applyFont="1" applyFill="1" applyBorder="1" applyAlignment="1" applyProtection="1">
      <alignment horizontal="center"/>
      <protection locked="0"/>
    </xf>
    <xf numFmtId="0" fontId="8" fillId="2" borderId="27" xfId="0" applyFont="1" applyFill="1" applyBorder="1" applyAlignment="1">
      <alignment horizontal="center"/>
    </xf>
    <xf numFmtId="0" fontId="8" fillId="2" borderId="28" xfId="0" applyFont="1" applyFill="1" applyBorder="1" applyAlignment="1">
      <alignment horizontal="center"/>
    </xf>
    <xf numFmtId="0" fontId="8" fillId="2" borderId="31" xfId="0" applyFont="1" applyFill="1" applyBorder="1" applyAlignment="1">
      <alignment horizontal="center"/>
    </xf>
    <xf numFmtId="0" fontId="18" fillId="3" borderId="32" xfId="0" applyFont="1" applyFill="1" applyBorder="1" applyAlignment="1">
      <alignment horizontal="center"/>
    </xf>
    <xf numFmtId="0" fontId="18" fillId="3" borderId="33" xfId="0" applyFont="1" applyFill="1" applyBorder="1" applyAlignment="1">
      <alignment horizontal="center"/>
    </xf>
    <xf numFmtId="0" fontId="18" fillId="3" borderId="34" xfId="0" applyFont="1" applyFill="1" applyBorder="1" applyAlignment="1">
      <alignment horizontal="center"/>
    </xf>
    <xf numFmtId="0" fontId="8" fillId="2" borderId="35" xfId="0" applyFont="1" applyFill="1" applyBorder="1" applyAlignment="1">
      <alignment horizontal="center"/>
    </xf>
    <xf numFmtId="0" fontId="8" fillId="2" borderId="29" xfId="0" applyFont="1" applyFill="1" applyBorder="1" applyAlignment="1">
      <alignment horizontal="center"/>
    </xf>
    <xf numFmtId="168" fontId="19" fillId="2" borderId="27" xfId="0" applyNumberFormat="1" applyFont="1" applyFill="1" applyBorder="1" applyAlignment="1" applyProtection="1">
      <alignment horizontal="center" vertical="center"/>
      <protection locked="0"/>
    </xf>
    <xf numFmtId="168" fontId="19" fillId="2" borderId="28" xfId="0" applyNumberFormat="1" applyFont="1" applyFill="1" applyBorder="1" applyAlignment="1" applyProtection="1">
      <alignment horizontal="center" vertical="center"/>
      <protection locked="0"/>
    </xf>
    <xf numFmtId="168" fontId="19" fillId="2" borderId="31" xfId="0" applyNumberFormat="1" applyFont="1" applyFill="1" applyBorder="1" applyAlignment="1" applyProtection="1">
      <alignment horizontal="center" vertical="center"/>
      <protection locked="0"/>
    </xf>
    <xf numFmtId="167" fontId="18" fillId="8" borderId="36" xfId="0" applyNumberFormat="1" applyFont="1" applyFill="1" applyBorder="1" applyAlignment="1" applyProtection="1">
      <alignment horizontal="center" vertical="center" wrapText="1"/>
      <protection locked="0"/>
    </xf>
    <xf numFmtId="0" fontId="18" fillId="8" borderId="37" xfId="0" applyNumberFormat="1" applyFont="1" applyFill="1" applyBorder="1" applyAlignment="1" applyProtection="1">
      <alignment horizontal="center" vertical="center" wrapText="1"/>
      <protection locked="0"/>
    </xf>
    <xf numFmtId="0" fontId="18" fillId="8" borderId="38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35" xfId="0" applyFont="1" applyFill="1" applyBorder="1" applyAlignment="1">
      <alignment horizontal="left"/>
    </xf>
    <xf numFmtId="168" fontId="19" fillId="2" borderId="39" xfId="0" applyNumberFormat="1" applyFont="1" applyFill="1" applyBorder="1" applyAlignment="1" applyProtection="1">
      <alignment horizontal="center" vertical="center"/>
      <protection locked="0"/>
    </xf>
    <xf numFmtId="168" fontId="19" fillId="2" borderId="30" xfId="0" applyNumberFormat="1" applyFont="1" applyFill="1" applyBorder="1" applyAlignment="1" applyProtection="1">
      <alignment horizontal="center" vertical="center"/>
      <protection locked="0"/>
    </xf>
    <xf numFmtId="168" fontId="19" fillId="2" borderId="40" xfId="0" applyNumberFormat="1" applyFont="1" applyFill="1" applyBorder="1" applyAlignment="1" applyProtection="1">
      <alignment horizontal="center" vertical="center"/>
      <protection locked="0"/>
    </xf>
    <xf numFmtId="0" fontId="18" fillId="8" borderId="41" xfId="0" applyNumberFormat="1" applyFont="1" applyFill="1" applyBorder="1" applyAlignment="1" applyProtection="1">
      <alignment horizontal="center" vertical="center" wrapText="1"/>
      <protection locked="0"/>
    </xf>
    <xf numFmtId="0" fontId="18" fillId="8" borderId="42" xfId="0" applyNumberFormat="1" applyFont="1" applyFill="1" applyBorder="1" applyAlignment="1" applyProtection="1">
      <alignment horizontal="center" vertical="center" wrapText="1"/>
      <protection locked="0"/>
    </xf>
    <xf numFmtId="0" fontId="18" fillId="8" borderId="43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44" xfId="0" applyFont="1" applyFill="1" applyBorder="1" applyAlignment="1">
      <alignment horizontal="left"/>
    </xf>
    <xf numFmtId="167" fontId="7" fillId="2" borderId="45" xfId="2" applyNumberFormat="1" applyFont="1" applyFill="1" applyBorder="1" applyAlignment="1" applyProtection="1">
      <alignment vertical="center"/>
      <protection hidden="1"/>
    </xf>
    <xf numFmtId="0" fontId="18" fillId="3" borderId="46" xfId="0" applyFont="1" applyFill="1" applyBorder="1" applyAlignment="1">
      <alignment horizontal="center" vertical="center"/>
    </xf>
    <xf numFmtId="0" fontId="18" fillId="3" borderId="34" xfId="0" applyFont="1" applyFill="1" applyBorder="1" applyAlignment="1">
      <alignment horizontal="center" vertical="center"/>
    </xf>
    <xf numFmtId="0" fontId="19" fillId="2" borderId="47" xfId="0" applyFont="1" applyFill="1" applyBorder="1" applyAlignment="1">
      <alignment horizontal="left" vertical="center" wrapText="1"/>
    </xf>
    <xf numFmtId="0" fontId="19" fillId="2" borderId="33" xfId="0" applyFont="1" applyFill="1" applyBorder="1" applyAlignment="1">
      <alignment horizontal="left" vertical="center" wrapText="1"/>
    </xf>
    <xf numFmtId="0" fontId="19" fillId="2" borderId="48" xfId="0" applyFont="1" applyFill="1" applyBorder="1" applyAlignment="1">
      <alignment horizontal="left" vertical="center" wrapText="1"/>
    </xf>
    <xf numFmtId="0" fontId="7" fillId="2" borderId="46" xfId="1" applyNumberFormat="1" applyFont="1" applyFill="1" applyBorder="1" applyAlignment="1" applyProtection="1">
      <alignment horizontal="left" vertical="center" wrapText="1"/>
      <protection locked="0"/>
    </xf>
    <xf numFmtId="0" fontId="7" fillId="2" borderId="33" xfId="1" applyNumberFormat="1" applyFont="1" applyFill="1" applyBorder="1" applyAlignment="1" applyProtection="1">
      <alignment horizontal="left" vertical="center" wrapText="1"/>
      <protection locked="0"/>
    </xf>
    <xf numFmtId="0" fontId="7" fillId="2" borderId="48" xfId="1" applyNumberFormat="1" applyFont="1" applyFill="1" applyBorder="1" applyAlignment="1" applyProtection="1">
      <alignment horizontal="left" vertical="center" wrapText="1"/>
      <protection locked="0"/>
    </xf>
    <xf numFmtId="166" fontId="7" fillId="2" borderId="49" xfId="1" applyNumberFormat="1" applyFont="1" applyFill="1" applyBorder="1" applyAlignment="1">
      <alignment horizontal="left" vertical="center" wrapText="1"/>
    </xf>
    <xf numFmtId="166" fontId="7" fillId="2" borderId="0" xfId="1" applyNumberFormat="1" applyFont="1" applyFill="1" applyBorder="1" applyAlignment="1">
      <alignment horizontal="left" vertical="center" wrapText="1"/>
    </xf>
    <xf numFmtId="166" fontId="7" fillId="2" borderId="16" xfId="1" applyNumberFormat="1" applyFont="1" applyFill="1" applyBorder="1" applyAlignment="1">
      <alignment horizontal="left" vertical="center" wrapText="1"/>
    </xf>
    <xf numFmtId="0" fontId="20" fillId="9" borderId="9" xfId="0" applyFont="1" applyFill="1" applyBorder="1" applyAlignment="1">
      <alignment vertical="top"/>
    </xf>
    <xf numFmtId="0" fontId="2" fillId="2" borderId="9" xfId="0" applyFont="1" applyFill="1" applyBorder="1" applyAlignment="1">
      <alignment horizontal="left" vertical="center"/>
    </xf>
    <xf numFmtId="0" fontId="1" fillId="9" borderId="0" xfId="0" applyFont="1" applyFill="1"/>
    <xf numFmtId="0" fontId="20" fillId="9" borderId="0" xfId="0" applyFont="1" applyFill="1" applyAlignment="1">
      <alignment vertical="top"/>
    </xf>
    <xf numFmtId="0" fontId="1" fillId="9" borderId="0" xfId="4" applyFont="1" applyFill="1"/>
    <xf numFmtId="0" fontId="5" fillId="4" borderId="0" xfId="4" applyFont="1" applyFill="1" applyAlignment="1">
      <alignment horizontal="center" vertical="center"/>
    </xf>
    <xf numFmtId="0" fontId="4" fillId="0" borderId="0" xfId="4" applyFont="1"/>
    <xf numFmtId="0" fontId="8" fillId="2" borderId="9" xfId="0" applyFont="1" applyFill="1" applyBorder="1"/>
    <xf numFmtId="0" fontId="8" fillId="2" borderId="9" xfId="0" applyFont="1" applyFill="1" applyBorder="1" applyAlignment="1"/>
    <xf numFmtId="0" fontId="8" fillId="2" borderId="0" xfId="0" applyFont="1" applyFill="1" applyBorder="1" applyAlignment="1"/>
    <xf numFmtId="0" fontId="8" fillId="2" borderId="16" xfId="0" applyFont="1" applyFill="1" applyBorder="1" applyAlignment="1"/>
    <xf numFmtId="0" fontId="8" fillId="2" borderId="0" xfId="0" applyFont="1" applyFill="1"/>
    <xf numFmtId="0" fontId="8" fillId="2" borderId="50" xfId="0" applyFont="1" applyFill="1" applyBorder="1"/>
    <xf numFmtId="0" fontId="8" fillId="2" borderId="51" xfId="0" applyFont="1" applyFill="1" applyBorder="1"/>
    <xf numFmtId="0" fontId="8" fillId="2" borderId="52" xfId="0" applyFont="1" applyFill="1" applyBorder="1"/>
    <xf numFmtId="0" fontId="8" fillId="2" borderId="53" xfId="0" applyFont="1" applyFill="1" applyBorder="1"/>
    <xf numFmtId="0" fontId="4" fillId="2" borderId="53" xfId="0" applyFont="1" applyFill="1" applyBorder="1"/>
    <xf numFmtId="0" fontId="7" fillId="2" borderId="54" xfId="0" applyFont="1" applyFill="1" applyBorder="1"/>
    <xf numFmtId="0" fontId="5" fillId="4" borderId="0" xfId="4" applyFont="1" applyFill="1"/>
    <xf numFmtId="0" fontId="7" fillId="2" borderId="55" xfId="1" applyNumberFormat="1" applyFont="1" applyFill="1" applyBorder="1" applyAlignment="1" applyProtection="1">
      <alignment horizontal="left" vertical="center" wrapText="1"/>
      <protection locked="0"/>
    </xf>
    <xf numFmtId="0" fontId="7" fillId="2" borderId="56" xfId="1" applyNumberFormat="1" applyFont="1" applyFill="1" applyBorder="1" applyAlignment="1" applyProtection="1">
      <alignment horizontal="left" vertical="center" wrapText="1"/>
      <protection locked="0"/>
    </xf>
    <xf numFmtId="0" fontId="7" fillId="2" borderId="57" xfId="1" applyNumberFormat="1" applyFont="1" applyFill="1" applyBorder="1" applyAlignment="1" applyProtection="1">
      <alignment horizontal="left" vertical="center" wrapText="1"/>
      <protection locked="0"/>
    </xf>
    <xf numFmtId="0" fontId="5" fillId="4" borderId="0" xfId="4" applyFont="1" applyFill="1" applyAlignment="1">
      <alignment vertical="center"/>
    </xf>
    <xf numFmtId="166" fontId="7" fillId="2" borderId="9" xfId="1" applyNumberFormat="1" applyFont="1" applyFill="1" applyBorder="1" applyAlignment="1">
      <alignment horizontal="center" vertical="center"/>
    </xf>
    <xf numFmtId="166" fontId="7" fillId="2" borderId="0" xfId="1" applyNumberFormat="1" applyFont="1" applyFill="1" applyBorder="1" applyAlignment="1">
      <alignment horizontal="center" vertical="center"/>
    </xf>
    <xf numFmtId="166" fontId="7" fillId="2" borderId="16" xfId="1" applyNumberFormat="1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left" wrapText="1"/>
    </xf>
    <xf numFmtId="0" fontId="8" fillId="2" borderId="0" xfId="0" applyFont="1" applyFill="1" applyBorder="1" applyAlignment="1">
      <alignment horizontal="left" wrapText="1"/>
    </xf>
    <xf numFmtId="0" fontId="7" fillId="2" borderId="16" xfId="0" applyFont="1" applyFill="1" applyBorder="1" applyAlignment="1">
      <alignment wrapText="1"/>
    </xf>
    <xf numFmtId="0" fontId="14" fillId="7" borderId="9" xfId="0" applyFont="1" applyFill="1" applyBorder="1"/>
    <xf numFmtId="0" fontId="16" fillId="2" borderId="9" xfId="0" applyFont="1" applyFill="1" applyBorder="1"/>
    <xf numFmtId="0" fontId="14" fillId="7" borderId="0" xfId="0" applyFont="1" applyFill="1"/>
    <xf numFmtId="0" fontId="14" fillId="7" borderId="0" xfId="4" applyFont="1" applyFill="1"/>
    <xf numFmtId="0" fontId="18" fillId="2" borderId="9" xfId="0" applyFont="1" applyFill="1" applyBorder="1"/>
    <xf numFmtId="0" fontId="8" fillId="2" borderId="9" xfId="0" applyFont="1" applyFill="1" applyBorder="1" applyAlignment="1">
      <alignment vertical="top"/>
    </xf>
    <xf numFmtId="0" fontId="8" fillId="2" borderId="9" xfId="0" applyFont="1" applyFill="1" applyBorder="1" applyAlignment="1">
      <alignment vertical="center"/>
    </xf>
    <xf numFmtId="0" fontId="8" fillId="2" borderId="0" xfId="0" applyFont="1" applyFill="1" applyAlignment="1">
      <alignment vertical="top"/>
    </xf>
    <xf numFmtId="0" fontId="8" fillId="2" borderId="49" xfId="0" applyFont="1" applyFill="1" applyBorder="1" applyAlignment="1">
      <alignment horizontal="left" vertical="center" wrapText="1"/>
    </xf>
    <xf numFmtId="0" fontId="8" fillId="2" borderId="58" xfId="0" applyFont="1" applyFill="1" applyBorder="1" applyAlignment="1">
      <alignment horizontal="left" vertical="center" wrapText="1"/>
    </xf>
    <xf numFmtId="0" fontId="1" fillId="2" borderId="16" xfId="0" applyFont="1" applyFill="1" applyBorder="1"/>
    <xf numFmtId="0" fontId="21" fillId="2" borderId="9" xfId="0" applyFont="1" applyFill="1" applyBorder="1" applyAlignment="1">
      <alignment horizontal="left" vertical="top" wrapText="1"/>
    </xf>
    <xf numFmtId="0" fontId="21" fillId="2" borderId="0" xfId="0" applyFont="1" applyFill="1" applyBorder="1" applyAlignment="1">
      <alignment horizontal="left" vertical="top" wrapText="1"/>
    </xf>
    <xf numFmtId="0" fontId="21" fillId="2" borderId="16" xfId="0" applyFont="1" applyFill="1" applyBorder="1" applyAlignment="1">
      <alignment horizontal="left" vertical="top" wrapText="1"/>
    </xf>
    <xf numFmtId="0" fontId="7" fillId="2" borderId="59" xfId="1" applyNumberFormat="1" applyFont="1" applyFill="1" applyBorder="1" applyAlignment="1" applyProtection="1">
      <alignment horizontal="left" vertical="center" wrapText="1"/>
      <protection locked="0"/>
    </xf>
    <xf numFmtId="0" fontId="7" fillId="2" borderId="60" xfId="1" applyNumberFormat="1" applyFont="1" applyFill="1" applyBorder="1" applyAlignment="1" applyProtection="1">
      <alignment horizontal="left" vertical="center" wrapText="1"/>
      <protection locked="0"/>
    </xf>
    <xf numFmtId="0" fontId="7" fillId="2" borderId="61" xfId="1" applyNumberFormat="1" applyFont="1" applyFill="1" applyBorder="1" applyAlignment="1" applyProtection="1">
      <alignment horizontal="left" vertical="center" wrapText="1"/>
      <protection locked="0"/>
    </xf>
    <xf numFmtId="0" fontId="7" fillId="2" borderId="9" xfId="0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/>
    </xf>
    <xf numFmtId="0" fontId="7" fillId="2" borderId="16" xfId="0" applyFont="1" applyFill="1" applyBorder="1" applyAlignment="1">
      <alignment horizontal="left" vertical="top" wrapText="1"/>
    </xf>
    <xf numFmtId="0" fontId="8" fillId="2" borderId="9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left" vertical="center" wrapText="1"/>
    </xf>
    <xf numFmtId="0" fontId="8" fillId="2" borderId="16" xfId="0" applyFont="1" applyFill="1" applyBorder="1" applyAlignment="1">
      <alignment horizontal="left" vertical="center" wrapText="1"/>
    </xf>
    <xf numFmtId="0" fontId="4" fillId="2" borderId="0" xfId="0" applyFont="1" applyFill="1"/>
    <xf numFmtId="0" fontId="4" fillId="2" borderId="0" xfId="4" applyFont="1" applyFill="1"/>
    <xf numFmtId="0" fontId="4" fillId="4" borderId="0" xfId="4" applyFont="1" applyFill="1"/>
    <xf numFmtId="0" fontId="8" fillId="2" borderId="62" xfId="0" applyFont="1" applyFill="1" applyBorder="1" applyAlignment="1">
      <alignment horizontal="left" vertical="center" wrapText="1"/>
    </xf>
    <xf numFmtId="0" fontId="7" fillId="2" borderId="63" xfId="1" applyNumberFormat="1" applyFont="1" applyFill="1" applyBorder="1" applyAlignment="1" applyProtection="1">
      <alignment horizontal="left" vertical="center" wrapText="1"/>
      <protection locked="0"/>
    </xf>
    <xf numFmtId="0" fontId="7" fillId="2" borderId="64" xfId="1" applyNumberFormat="1" applyFont="1" applyFill="1" applyBorder="1" applyAlignment="1" applyProtection="1">
      <alignment horizontal="left" vertical="center" wrapText="1"/>
      <protection locked="0"/>
    </xf>
    <xf numFmtId="0" fontId="7" fillId="2" borderId="65" xfId="1" applyNumberFormat="1" applyFont="1" applyFill="1" applyBorder="1" applyAlignment="1" applyProtection="1">
      <alignment horizontal="left" vertical="center" wrapText="1"/>
      <protection locked="0"/>
    </xf>
    <xf numFmtId="0" fontId="7" fillId="2" borderId="66" xfId="1" applyNumberFormat="1" applyFont="1" applyFill="1" applyBorder="1" applyAlignment="1" applyProtection="1">
      <alignment horizontal="left" vertical="center" wrapText="1"/>
      <protection locked="0"/>
    </xf>
    <xf numFmtId="0" fontId="7" fillId="2" borderId="67" xfId="1" applyNumberFormat="1" applyFont="1" applyFill="1" applyBorder="1" applyAlignment="1" applyProtection="1">
      <alignment horizontal="left" vertical="center" wrapText="1"/>
      <protection locked="0"/>
    </xf>
    <xf numFmtId="0" fontId="7" fillId="2" borderId="68" xfId="1" applyNumberFormat="1" applyFont="1" applyFill="1" applyBorder="1" applyAlignment="1" applyProtection="1">
      <alignment horizontal="left" vertical="center" wrapText="1"/>
      <protection locked="0"/>
    </xf>
    <xf numFmtId="0" fontId="1" fillId="10" borderId="69" xfId="4" applyFont="1" applyFill="1" applyBorder="1" applyAlignment="1">
      <alignment vertical="center" wrapText="1"/>
    </xf>
    <xf numFmtId="0" fontId="7" fillId="2" borderId="9" xfId="0" applyFont="1" applyFill="1" applyBorder="1" applyAlignment="1">
      <alignment horizontal="right" vertical="top"/>
    </xf>
    <xf numFmtId="0" fontId="8" fillId="2" borderId="59" xfId="0" applyFont="1" applyFill="1" applyBorder="1" applyAlignment="1" applyProtection="1">
      <alignment horizontal="right" vertical="center" wrapText="1"/>
      <protection locked="0"/>
    </xf>
    <xf numFmtId="0" fontId="8" fillId="2" borderId="35" xfId="0" applyFont="1" applyFill="1" applyBorder="1" applyAlignment="1" applyProtection="1">
      <alignment horizontal="right" vertical="center" wrapText="1"/>
      <protection locked="0"/>
    </xf>
    <xf numFmtId="0" fontId="19" fillId="2" borderId="60" xfId="0" applyFont="1" applyFill="1" applyBorder="1" applyAlignment="1" applyProtection="1">
      <alignment horizontal="left" vertical="center" wrapText="1"/>
      <protection locked="0"/>
    </xf>
    <xf numFmtId="0" fontId="19" fillId="2" borderId="61" xfId="0" applyFont="1" applyFill="1" applyBorder="1" applyAlignment="1" applyProtection="1">
      <alignment horizontal="left" vertical="center" wrapText="1"/>
      <protection locked="0"/>
    </xf>
    <xf numFmtId="0" fontId="7" fillId="2" borderId="0" xfId="0" applyFont="1" applyFill="1" applyAlignment="1">
      <alignment horizontal="right" vertical="top"/>
    </xf>
    <xf numFmtId="0" fontId="1" fillId="2" borderId="9" xfId="0" applyFont="1" applyFill="1" applyBorder="1"/>
    <xf numFmtId="0" fontId="20" fillId="2" borderId="9" xfId="0" applyFont="1" applyFill="1" applyBorder="1" applyAlignment="1">
      <alignment vertical="top"/>
    </xf>
    <xf numFmtId="0" fontId="20" fillId="2" borderId="0" xfId="0" applyFont="1" applyFill="1" applyAlignment="1">
      <alignment vertical="top"/>
    </xf>
    <xf numFmtId="0" fontId="2" fillId="2" borderId="9" xfId="0" applyFont="1" applyFill="1" applyBorder="1"/>
    <xf numFmtId="0" fontId="7" fillId="2" borderId="9" xfId="0" applyFont="1" applyFill="1" applyBorder="1" applyAlignment="1">
      <alignment horizontal="left" wrapText="1"/>
    </xf>
    <xf numFmtId="0" fontId="8" fillId="2" borderId="28" xfId="0" applyFont="1" applyFill="1" applyBorder="1" applyAlignment="1">
      <alignment horizontal="left" vertical="center"/>
    </xf>
    <xf numFmtId="0" fontId="7" fillId="2" borderId="28" xfId="0" applyFont="1" applyFill="1" applyBorder="1" applyAlignment="1" applyProtection="1">
      <alignment horizontal="left" vertical="top" wrapText="1"/>
      <protection locked="0"/>
    </xf>
    <xf numFmtId="0" fontId="7" fillId="2" borderId="29" xfId="0" applyFont="1" applyFill="1" applyBorder="1" applyAlignment="1" applyProtection="1">
      <alignment horizontal="left" vertical="top" wrapText="1"/>
      <protection locked="0"/>
    </xf>
    <xf numFmtId="0" fontId="8" fillId="2" borderId="16" xfId="0" applyFont="1" applyFill="1" applyBorder="1" applyAlignment="1">
      <alignment horizontal="left" wrapText="1"/>
    </xf>
    <xf numFmtId="0" fontId="20" fillId="2" borderId="9" xfId="0" applyFont="1" applyFill="1" applyBorder="1"/>
    <xf numFmtId="0" fontId="20" fillId="2" borderId="0" xfId="0" applyFont="1" applyFill="1"/>
    <xf numFmtId="0" fontId="7" fillId="2" borderId="0" xfId="0" applyFont="1" applyFill="1" applyBorder="1" applyAlignment="1">
      <alignment horizontal="left" wrapText="1"/>
    </xf>
    <xf numFmtId="0" fontId="7" fillId="2" borderId="16" xfId="0" applyFont="1" applyFill="1" applyBorder="1" applyAlignment="1">
      <alignment horizontal="left" wrapText="1"/>
    </xf>
    <xf numFmtId="0" fontId="3" fillId="2" borderId="0" xfId="4" applyFont="1" applyFill="1"/>
    <xf numFmtId="0" fontId="3" fillId="0" borderId="0" xfId="4" applyFont="1"/>
    <xf numFmtId="0" fontId="22" fillId="2" borderId="9" xfId="0" applyFont="1" applyFill="1" applyBorder="1" applyAlignment="1">
      <alignment horizontal="left" vertical="top" wrapText="1"/>
    </xf>
    <xf numFmtId="0" fontId="22" fillId="2" borderId="0" xfId="0" applyFont="1" applyFill="1" applyBorder="1" applyAlignment="1">
      <alignment horizontal="left" vertical="top" wrapText="1"/>
    </xf>
    <xf numFmtId="0" fontId="22" fillId="2" borderId="16" xfId="0" applyFont="1" applyFill="1" applyBorder="1" applyAlignment="1">
      <alignment horizontal="left" vertical="top" wrapText="1"/>
    </xf>
    <xf numFmtId="0" fontId="2" fillId="2" borderId="9" xfId="0" applyFont="1" applyFill="1" applyBorder="1" applyAlignment="1"/>
    <xf numFmtId="0" fontId="2" fillId="2" borderId="0" xfId="0" applyFont="1" applyFill="1" applyBorder="1" applyAlignment="1"/>
    <xf numFmtId="0" fontId="2" fillId="2" borderId="16" xfId="0" applyFont="1" applyFill="1" applyBorder="1" applyAlignment="1"/>
    <xf numFmtId="0" fontId="8" fillId="2" borderId="27" xfId="0" applyFont="1" applyFill="1" applyBorder="1" applyAlignment="1">
      <alignment horizontal="left" wrapText="1"/>
    </xf>
    <xf numFmtId="0" fontId="8" fillId="2" borderId="28" xfId="0" applyFont="1" applyFill="1" applyBorder="1" applyAlignment="1">
      <alignment horizontal="left" wrapText="1"/>
    </xf>
    <xf numFmtId="0" fontId="8" fillId="2" borderId="28" xfId="0" applyFont="1" applyFill="1" applyBorder="1" applyAlignment="1">
      <alignment horizontal="center"/>
    </xf>
    <xf numFmtId="0" fontId="8" fillId="2" borderId="29" xfId="0" applyFont="1" applyFill="1" applyBorder="1" applyAlignment="1">
      <alignment horizontal="center"/>
    </xf>
    <xf numFmtId="0" fontId="7" fillId="2" borderId="27" xfId="0" applyFont="1" applyFill="1" applyBorder="1" applyAlignment="1">
      <alignment horizontal="left" wrapText="1"/>
    </xf>
    <xf numFmtId="0" fontId="7" fillId="2" borderId="28" xfId="0" applyFont="1" applyFill="1" applyBorder="1" applyAlignment="1">
      <alignment horizontal="left" wrapText="1"/>
    </xf>
    <xf numFmtId="166" fontId="7" fillId="2" borderId="28" xfId="1" applyNumberFormat="1" applyFont="1" applyFill="1" applyBorder="1"/>
    <xf numFmtId="166" fontId="8" fillId="2" borderId="29" xfId="1" applyNumberFormat="1" applyFont="1" applyFill="1" applyBorder="1" applyAlignment="1">
      <alignment horizontal="center"/>
    </xf>
    <xf numFmtId="0" fontId="3" fillId="2" borderId="59" xfId="0" applyFont="1" applyFill="1" applyBorder="1" applyAlignment="1">
      <alignment horizontal="left" vertical="center" wrapText="1" indent="3"/>
    </xf>
    <xf numFmtId="0" fontId="3" fillId="2" borderId="35" xfId="0" applyFont="1" applyFill="1" applyBorder="1" applyAlignment="1">
      <alignment horizontal="left" vertical="center" wrapText="1" indent="3"/>
    </xf>
    <xf numFmtId="166" fontId="7" fillId="2" borderId="28" xfId="1" applyNumberFormat="1" applyFont="1" applyFill="1" applyBorder="1" applyAlignment="1">
      <alignment vertical="center"/>
    </xf>
    <xf numFmtId="166" fontId="7" fillId="2" borderId="31" xfId="1" applyNumberFormat="1" applyFont="1" applyFill="1" applyBorder="1" applyAlignment="1"/>
    <xf numFmtId="166" fontId="7" fillId="2" borderId="60" xfId="1" applyNumberFormat="1" applyFont="1" applyFill="1" applyBorder="1" applyAlignment="1"/>
    <xf numFmtId="166" fontId="7" fillId="2" borderId="61" xfId="1" applyNumberFormat="1" applyFont="1" applyFill="1" applyBorder="1" applyAlignment="1"/>
    <xf numFmtId="44" fontId="7" fillId="2" borderId="28" xfId="2" applyFont="1" applyFill="1" applyBorder="1" applyProtection="1">
      <protection locked="0"/>
    </xf>
    <xf numFmtId="166" fontId="7" fillId="2" borderId="59" xfId="1" applyNumberFormat="1" applyFont="1" applyFill="1" applyBorder="1" applyAlignment="1">
      <alignment horizontal="left"/>
    </xf>
    <xf numFmtId="166" fontId="7" fillId="2" borderId="35" xfId="1" applyNumberFormat="1" applyFont="1" applyFill="1" applyBorder="1" applyAlignment="1">
      <alignment horizontal="left"/>
    </xf>
    <xf numFmtId="166" fontId="8" fillId="2" borderId="70" xfId="1" applyNumberFormat="1" applyFont="1" applyFill="1" applyBorder="1" applyAlignment="1">
      <alignment horizontal="left"/>
    </xf>
    <xf numFmtId="166" fontId="8" fillId="2" borderId="71" xfId="1" applyNumberFormat="1" applyFont="1" applyFill="1" applyBorder="1" applyAlignment="1">
      <alignment horizontal="left"/>
    </xf>
    <xf numFmtId="166" fontId="8" fillId="2" borderId="71" xfId="1" applyNumberFormat="1" applyFont="1" applyFill="1" applyBorder="1"/>
    <xf numFmtId="166" fontId="8" fillId="2" borderId="72" xfId="1" applyNumberFormat="1" applyFont="1" applyFill="1" applyBorder="1"/>
    <xf numFmtId="0" fontId="21" fillId="2" borderId="9" xfId="0" applyFont="1" applyFill="1" applyBorder="1" applyAlignment="1">
      <alignment vertical="top"/>
    </xf>
    <xf numFmtId="0" fontId="8" fillId="2" borderId="9" xfId="0" applyFont="1" applyFill="1" applyBorder="1" applyAlignment="1">
      <alignment horizontal="left" vertical="top" wrapText="1"/>
    </xf>
    <xf numFmtId="0" fontId="8" fillId="2" borderId="0" xfId="0" applyFont="1" applyFill="1" applyBorder="1" applyAlignment="1">
      <alignment horizontal="left" vertical="top" wrapText="1"/>
    </xf>
    <xf numFmtId="0" fontId="8" fillId="2" borderId="16" xfId="0" applyFont="1" applyFill="1" applyBorder="1" applyAlignment="1">
      <alignment horizontal="left" vertical="top" wrapText="1"/>
    </xf>
    <xf numFmtId="44" fontId="7" fillId="2" borderId="31" xfId="2" applyFont="1" applyFill="1" applyBorder="1" applyAlignment="1" applyProtection="1">
      <alignment horizontal="center"/>
      <protection locked="0"/>
    </xf>
    <xf numFmtId="44" fontId="7" fillId="2" borderId="35" xfId="2" applyFont="1" applyFill="1" applyBorder="1" applyAlignment="1" applyProtection="1">
      <alignment horizontal="center"/>
      <protection locked="0"/>
    </xf>
    <xf numFmtId="0" fontId="8" fillId="2" borderId="27" xfId="0" applyFont="1" applyFill="1" applyBorder="1" applyAlignment="1">
      <alignment horizontal="left"/>
    </xf>
    <xf numFmtId="0" fontId="8" fillId="2" borderId="28" xfId="0" applyFont="1" applyFill="1" applyBorder="1" applyAlignment="1">
      <alignment horizontal="left"/>
    </xf>
    <xf numFmtId="0" fontId="8" fillId="2" borderId="30" xfId="0" applyFont="1" applyFill="1" applyBorder="1" applyAlignment="1">
      <alignment horizontal="center"/>
    </xf>
    <xf numFmtId="166" fontId="7" fillId="2" borderId="27" xfId="1" applyNumberFormat="1" applyFont="1" applyFill="1" applyBorder="1" applyAlignment="1">
      <alignment horizontal="left"/>
    </xf>
    <xf numFmtId="166" fontId="7" fillId="2" borderId="28" xfId="1" applyNumberFormat="1" applyFont="1" applyFill="1" applyBorder="1" applyAlignment="1">
      <alignment horizontal="left"/>
    </xf>
    <xf numFmtId="166" fontId="8" fillId="2" borderId="28" xfId="1" applyNumberFormat="1" applyFont="1" applyFill="1" applyBorder="1" applyAlignment="1">
      <alignment horizontal="center"/>
    </xf>
    <xf numFmtId="10" fontId="8" fillId="2" borderId="73" xfId="3" applyNumberFormat="1" applyFont="1" applyFill="1" applyBorder="1" applyAlignment="1">
      <alignment horizontal="center"/>
    </xf>
    <xf numFmtId="10" fontId="8" fillId="2" borderId="74" xfId="3" applyNumberFormat="1" applyFont="1" applyFill="1" applyBorder="1" applyAlignment="1">
      <alignment horizontal="center"/>
    </xf>
    <xf numFmtId="0" fontId="1" fillId="0" borderId="0" xfId="4" applyFont="1" applyFill="1"/>
    <xf numFmtId="166" fontId="7" fillId="2" borderId="27" xfId="1" applyNumberFormat="1" applyFont="1" applyFill="1" applyBorder="1" applyAlignment="1">
      <alignment horizontal="left" wrapText="1"/>
    </xf>
    <xf numFmtId="166" fontId="7" fillId="2" borderId="28" xfId="1" applyNumberFormat="1" applyFont="1" applyFill="1" applyBorder="1" applyAlignment="1">
      <alignment horizontal="left" wrapText="1"/>
    </xf>
    <xf numFmtId="44" fontId="8" fillId="2" borderId="71" xfId="2" applyFont="1" applyFill="1" applyBorder="1"/>
    <xf numFmtId="44" fontId="8" fillId="2" borderId="72" xfId="2" applyFont="1" applyFill="1" applyBorder="1"/>
    <xf numFmtId="0" fontId="4" fillId="0" borderId="0" xfId="4" applyFont="1" applyFill="1"/>
    <xf numFmtId="0" fontId="8" fillId="11" borderId="28" xfId="0" applyFont="1" applyFill="1" applyBorder="1" applyAlignment="1">
      <alignment horizontal="center"/>
    </xf>
    <xf numFmtId="0" fontId="8" fillId="2" borderId="45" xfId="0" applyFont="1" applyFill="1" applyBorder="1" applyAlignment="1">
      <alignment horizontal="center"/>
    </xf>
    <xf numFmtId="0" fontId="7" fillId="2" borderId="27" xfId="0" applyFont="1" applyFill="1" applyBorder="1" applyAlignment="1">
      <alignment horizontal="left"/>
    </xf>
    <xf numFmtId="0" fontId="7" fillId="2" borderId="28" xfId="0" applyFont="1" applyFill="1" applyBorder="1" applyAlignment="1">
      <alignment horizontal="left"/>
    </xf>
    <xf numFmtId="166" fontId="7" fillId="11" borderId="28" xfId="1" applyNumberFormat="1" applyFont="1" applyFill="1" applyBorder="1"/>
    <xf numFmtId="166" fontId="7" fillId="2" borderId="29" xfId="1" applyNumberFormat="1" applyFont="1" applyFill="1" applyBorder="1"/>
    <xf numFmtId="0" fontId="8" fillId="2" borderId="70" xfId="0" applyFont="1" applyFill="1" applyBorder="1" applyAlignment="1">
      <alignment horizontal="left"/>
    </xf>
    <xf numFmtId="0" fontId="8" fillId="2" borderId="71" xfId="0" applyFont="1" applyFill="1" applyBorder="1" applyAlignment="1">
      <alignment horizontal="left"/>
    </xf>
    <xf numFmtId="167" fontId="8" fillId="11" borderId="28" xfId="2" applyNumberFormat="1" applyFont="1" applyFill="1" applyBorder="1" applyAlignment="1">
      <alignment horizontal="center"/>
    </xf>
    <xf numFmtId="167" fontId="8" fillId="2" borderId="28" xfId="2" applyNumberFormat="1" applyFont="1" applyFill="1" applyBorder="1" applyAlignment="1">
      <alignment horizontal="center"/>
    </xf>
    <xf numFmtId="167" fontId="8" fillId="2" borderId="29" xfId="2" applyNumberFormat="1" applyFont="1" applyFill="1" applyBorder="1" applyAlignment="1">
      <alignment horizontal="center"/>
    </xf>
    <xf numFmtId="0" fontId="23" fillId="2" borderId="9" xfId="0" applyFont="1" applyFill="1" applyBorder="1" applyAlignment="1">
      <alignment vertical="center"/>
    </xf>
    <xf numFmtId="0" fontId="24" fillId="2" borderId="9" xfId="0" applyFont="1" applyFill="1" applyBorder="1" applyAlignment="1">
      <alignment horizontal="left" vertical="top" wrapText="1"/>
    </xf>
    <xf numFmtId="0" fontId="24" fillId="2" borderId="0" xfId="0" applyFont="1" applyFill="1" applyBorder="1" applyAlignment="1">
      <alignment horizontal="left" vertical="top" wrapText="1"/>
    </xf>
    <xf numFmtId="0" fontId="24" fillId="2" borderId="16" xfId="0" applyFont="1" applyFill="1" applyBorder="1" applyAlignment="1">
      <alignment horizontal="left" vertical="top" wrapText="1"/>
    </xf>
    <xf numFmtId="0" fontId="7" fillId="2" borderId="75" xfId="0" applyFont="1" applyFill="1" applyBorder="1"/>
    <xf numFmtId="0" fontId="25" fillId="2" borderId="75" xfId="1" applyNumberFormat="1" applyFont="1" applyFill="1" applyBorder="1" applyAlignment="1" applyProtection="1">
      <alignment horizontal="left" vertical="center" wrapText="1"/>
      <protection locked="0"/>
    </xf>
    <xf numFmtId="0" fontId="25" fillId="2" borderId="76" xfId="1" applyNumberFormat="1" applyFont="1" applyFill="1" applyBorder="1" applyAlignment="1" applyProtection="1">
      <alignment horizontal="left" vertical="center" wrapText="1"/>
      <protection locked="0"/>
    </xf>
    <xf numFmtId="0" fontId="25" fillId="2" borderId="77" xfId="1" applyNumberFormat="1" applyFont="1" applyFill="1" applyBorder="1" applyAlignment="1" applyProtection="1">
      <alignment horizontal="left" vertical="center" wrapText="1"/>
      <protection locked="0"/>
    </xf>
    <xf numFmtId="0" fontId="26" fillId="2" borderId="0" xfId="0" applyFont="1" applyFill="1"/>
    <xf numFmtId="0" fontId="1" fillId="0" borderId="0" xfId="0" applyFont="1"/>
    <xf numFmtId="0" fontId="7" fillId="0" borderId="0" xfId="0" applyFont="1"/>
    <xf numFmtId="0" fontId="27" fillId="0" borderId="0" xfId="0" applyFont="1"/>
  </cellXfs>
  <cellStyles count="5">
    <cellStyle name="Comma" xfId="1" builtinId="3"/>
    <cellStyle name="Currency" xfId="2" builtinId="4"/>
    <cellStyle name="Normal" xfId="0" builtinId="0"/>
    <cellStyle name="Normal 2" xfId="4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fmlaLink="$X$36" lockText="1"/>
</file>

<file path=xl/ctrlProps/ctrlProp10.xml><?xml version="1.0" encoding="utf-8"?>
<formControlPr xmlns="http://schemas.microsoft.com/office/spreadsheetml/2009/9/main" objectType="CheckBox" fmlaLink="$X$21" lockText="1"/>
</file>

<file path=xl/ctrlProps/ctrlProp11.xml><?xml version="1.0" encoding="utf-8"?>
<formControlPr xmlns="http://schemas.microsoft.com/office/spreadsheetml/2009/9/main" objectType="CheckBox" fmlaLink="$X$22" lockText="1"/>
</file>

<file path=xl/ctrlProps/ctrlProp12.xml><?xml version="1.0" encoding="utf-8"?>
<formControlPr xmlns="http://schemas.microsoft.com/office/spreadsheetml/2009/9/main" objectType="CheckBox" fmlaLink="$X$27" lockText="1"/>
</file>

<file path=xl/ctrlProps/ctrlProp13.xml><?xml version="1.0" encoding="utf-8"?>
<formControlPr xmlns="http://schemas.microsoft.com/office/spreadsheetml/2009/9/main" objectType="CheckBox" fmlaLink="$X$24" lockText="1"/>
</file>

<file path=xl/ctrlProps/ctrlProp14.xml><?xml version="1.0" encoding="utf-8"?>
<formControlPr xmlns="http://schemas.microsoft.com/office/spreadsheetml/2009/9/main" objectType="CheckBox" fmlaLink="$X$20" lockText="1"/>
</file>

<file path=xl/ctrlProps/ctrlProp15.xml><?xml version="1.0" encoding="utf-8"?>
<formControlPr xmlns="http://schemas.microsoft.com/office/spreadsheetml/2009/9/main" objectType="CheckBox" fmlaLink="$X$23" lockText="1"/>
</file>

<file path=xl/ctrlProps/ctrlProp16.xml><?xml version="1.0" encoding="utf-8"?>
<formControlPr xmlns="http://schemas.microsoft.com/office/spreadsheetml/2009/9/main" objectType="CheckBox" checked="Checked" fmlaLink="$X$30" lockText="1"/>
</file>

<file path=xl/ctrlProps/ctrlProp17.xml><?xml version="1.0" encoding="utf-8"?>
<formControlPr xmlns="http://schemas.microsoft.com/office/spreadsheetml/2009/9/main" objectType="CheckBox" fmlaLink="$X$41" lockText="1"/>
</file>

<file path=xl/ctrlProps/ctrlProp18.xml><?xml version="1.0" encoding="utf-8"?>
<formControlPr xmlns="http://schemas.microsoft.com/office/spreadsheetml/2009/9/main" objectType="CheckBox" checked="Checked" fmlaLink="$X$42" lockText="1"/>
</file>

<file path=xl/ctrlProps/ctrlProp19.xml><?xml version="1.0" encoding="utf-8"?>
<formControlPr xmlns="http://schemas.microsoft.com/office/spreadsheetml/2009/9/main" objectType="CheckBox" checked="Checked" fmlaLink="$X$105" lockText="1"/>
</file>

<file path=xl/ctrlProps/ctrlProp2.xml><?xml version="1.0" encoding="utf-8"?>
<formControlPr xmlns="http://schemas.microsoft.com/office/spreadsheetml/2009/9/main" objectType="CheckBox" checked="Checked" fmlaLink="$X$35" lockText="1"/>
</file>

<file path=xl/ctrlProps/ctrlProp20.xml><?xml version="1.0" encoding="utf-8"?>
<formControlPr xmlns="http://schemas.microsoft.com/office/spreadsheetml/2009/9/main" objectType="CheckBox" fmlaLink="$X$104" lockText="1"/>
</file>

<file path=xl/ctrlProps/ctrlProp3.xml><?xml version="1.0" encoding="utf-8"?>
<formControlPr xmlns="http://schemas.microsoft.com/office/spreadsheetml/2009/9/main" objectType="CheckBox" fmlaLink="$X$31" lockText="1"/>
</file>

<file path=xl/ctrlProps/ctrlProp4.xml><?xml version="1.0" encoding="utf-8"?>
<formControlPr xmlns="http://schemas.microsoft.com/office/spreadsheetml/2009/9/main" objectType="CheckBox" checked="Checked" fmlaLink="$X$32" lockText="1"/>
</file>

<file path=xl/ctrlProps/ctrlProp5.xml><?xml version="1.0" encoding="utf-8"?>
<formControlPr xmlns="http://schemas.microsoft.com/office/spreadsheetml/2009/9/main" objectType="CheckBox" fmlaLink="$X$33" lockText="1"/>
</file>

<file path=xl/ctrlProps/ctrlProp6.xml><?xml version="1.0" encoding="utf-8"?>
<formControlPr xmlns="http://schemas.microsoft.com/office/spreadsheetml/2009/9/main" objectType="CheckBox" fmlaLink="$X$29" lockText="1"/>
</file>

<file path=xl/ctrlProps/ctrlProp7.xml><?xml version="1.0" encoding="utf-8"?>
<formControlPr xmlns="http://schemas.microsoft.com/office/spreadsheetml/2009/9/main" objectType="CheckBox" checked="Checked" fmlaLink="$X$25" lockText="1"/>
</file>

<file path=xl/ctrlProps/ctrlProp8.xml><?xml version="1.0" encoding="utf-8"?>
<formControlPr xmlns="http://schemas.microsoft.com/office/spreadsheetml/2009/9/main" objectType="CheckBox" fmlaLink="$X$19" lockText="1"/>
</file>

<file path=xl/ctrlProps/ctrlProp9.xml><?xml version="1.0" encoding="utf-8"?>
<formControlPr xmlns="http://schemas.microsoft.com/office/spreadsheetml/2009/9/main" objectType="CheckBox" fmlaLink="$X$26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499893</xdr:colOff>
          <xdr:row>22</xdr:row>
          <xdr:rowOff>0</xdr:rowOff>
        </xdr:from>
        <xdr:to>
          <xdr:col>8</xdr:col>
          <xdr:colOff>15417</xdr:colOff>
          <xdr:row>35</xdr:row>
          <xdr:rowOff>165434</xdr:rowOff>
        </xdr:to>
        <xdr:grpSp>
          <xdr:nvGrpSpPr>
            <xdr:cNvPr id="2" name="Group 1"/>
            <xdr:cNvGrpSpPr/>
          </xdr:nvGrpSpPr>
          <xdr:grpSpPr>
            <a:xfrm>
              <a:off x="5161540" y="3742765"/>
              <a:ext cx="2406642" cy="165434"/>
              <a:chOff x="5533135" y="9125367"/>
              <a:chExt cx="2403104" cy="204056"/>
            </a:xfrm>
          </xdr:grpSpPr>
          <xdr:sp macro="" textlink="">
            <xdr:nvSpPr>
              <xdr:cNvPr id="1025" name="Check Box 1" hidden="1">
                <a:extLst>
                  <a:ext uri="{63B3BB69-23CF-44E3-9099-C40C66FF867C}">
                    <a14:compatExt spid="_x0000_s1025"/>
                  </a:ext>
                </a:extLst>
              </xdr:cNvPr>
              <xdr:cNvSpPr/>
            </xdr:nvSpPr>
            <xdr:spPr bwMode="auto">
              <a:xfrm>
                <a:off x="6831183" y="9125387"/>
                <a:ext cx="1105056" cy="204036"/>
              </a:xfrm>
              <a:prstGeom prst="rect">
                <a:avLst/>
              </a:prstGeom>
              <a:solidFill>
                <a:srgbClr val="F8F8F8"/>
              </a:solidFill>
              <a:ln w="3175">
                <a:solidFill>
                  <a:srgbClr val="C0C0C0" mc:Ignorable="a14" a14:legacySpreadsheetColorIndex="22"/>
                </a:solidFill>
                <a:prstDash val="lgDash"/>
                <a:miter lim="800000"/>
                <a:headEnd/>
                <a:tailEnd/>
              </a:ln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n-US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No</a:t>
                </a:r>
              </a:p>
            </xdr:txBody>
          </xdr:sp>
          <xdr:sp macro="" textlink="">
            <xdr:nvSpPr>
              <xdr:cNvPr id="1026" name="Check Box 2" hidden="1">
                <a:extLst>
                  <a:ext uri="{63B3BB69-23CF-44E3-9099-C40C66FF867C}">
                    <a14:compatExt spid="_x0000_s1026"/>
                  </a:ext>
                </a:extLst>
              </xdr:cNvPr>
              <xdr:cNvSpPr/>
            </xdr:nvSpPr>
            <xdr:spPr bwMode="auto">
              <a:xfrm>
                <a:off x="5533135" y="9125367"/>
                <a:ext cx="1097172" cy="200329"/>
              </a:xfrm>
              <a:prstGeom prst="rect">
                <a:avLst/>
              </a:prstGeom>
              <a:solidFill>
                <a:srgbClr val="F8F8F8"/>
              </a:solidFill>
              <a:ln w="3175">
                <a:solidFill>
                  <a:srgbClr val="C0C0C0" mc:Ignorable="a14" a14:legacySpreadsheetColorIndex="22"/>
                </a:solidFill>
                <a:prstDash val="lgDash"/>
                <a:miter lim="800000"/>
                <a:headEnd/>
                <a:tailEnd/>
              </a:ln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n-US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Yes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314325</xdr:colOff>
          <xdr:row>22</xdr:row>
          <xdr:rowOff>0</xdr:rowOff>
        </xdr:from>
        <xdr:to>
          <xdr:col>9</xdr:col>
          <xdr:colOff>137907</xdr:colOff>
          <xdr:row>22</xdr:row>
          <xdr:rowOff>0</xdr:rowOff>
        </xdr:to>
        <xdr:grpSp>
          <xdr:nvGrpSpPr>
            <xdr:cNvPr id="5" name="Group 4"/>
            <xdr:cNvGrpSpPr/>
          </xdr:nvGrpSpPr>
          <xdr:grpSpPr>
            <a:xfrm>
              <a:off x="4010025" y="3743325"/>
              <a:ext cx="4748007" cy="0"/>
              <a:chOff x="3961615" y="0"/>
              <a:chExt cx="5154640" cy="4090147"/>
            </a:xfrm>
          </xdr:grpSpPr>
          <xdr:sp macro="" textlink="">
            <xdr:nvSpPr>
              <xdr:cNvPr id="1027" name="Check Box 3" hidden="1">
                <a:extLst>
                  <a:ext uri="{63B3BB69-23CF-44E3-9099-C40C66FF867C}">
                    <a14:compatExt spid="_x0000_s1027"/>
                  </a:ext>
                </a:extLst>
              </xdr:cNvPr>
              <xdr:cNvSpPr/>
            </xdr:nvSpPr>
            <xdr:spPr bwMode="auto">
              <a:xfrm>
                <a:off x="3961615" y="4090147"/>
                <a:ext cx="1484659" cy="0"/>
              </a:xfrm>
              <a:prstGeom prst="rect">
                <a:avLst/>
              </a:prstGeom>
              <a:solidFill>
                <a:srgbClr val="F8F8F8"/>
              </a:solidFill>
              <a:ln w="3175">
                <a:solidFill>
                  <a:srgbClr val="C0C0C0" mc:Ignorable="a14" a14:legacySpreadsheetColorIndex="22"/>
                </a:solidFill>
                <a:prstDash val="lgDash"/>
                <a:miter lim="800000"/>
                <a:headEnd/>
                <a:tailEnd/>
              </a:ln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n-US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Durham</a:t>
                </a:r>
              </a:p>
            </xdr:txBody>
          </xdr:sp>
          <xdr:sp macro="" textlink="">
            <xdr:nvSpPr>
              <xdr:cNvPr id="1028" name="Check Box 4" hidden="1">
                <a:extLst>
                  <a:ext uri="{63B3BB69-23CF-44E3-9099-C40C66FF867C}">
                    <a14:compatExt spid="_x0000_s1028"/>
                  </a:ext>
                </a:extLst>
              </xdr:cNvPr>
              <xdr:cNvSpPr/>
            </xdr:nvSpPr>
            <xdr:spPr bwMode="auto">
              <a:xfrm>
                <a:off x="5480362" y="4090147"/>
                <a:ext cx="1484658" cy="0"/>
              </a:xfrm>
              <a:prstGeom prst="rect">
                <a:avLst/>
              </a:prstGeom>
              <a:solidFill>
                <a:srgbClr val="F8F8F8"/>
              </a:solidFill>
              <a:ln w="3175">
                <a:solidFill>
                  <a:srgbClr val="C0C0C0" mc:Ignorable="a14" a14:legacySpreadsheetColorIndex="22"/>
                </a:solidFill>
                <a:prstDash val="lgDash"/>
                <a:miter lim="800000"/>
                <a:headEnd/>
                <a:tailEnd/>
              </a:ln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n-US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Orange</a:t>
                </a:r>
              </a:p>
            </xdr:txBody>
          </xdr:sp>
          <xdr:sp macro="" textlink="">
            <xdr:nvSpPr>
              <xdr:cNvPr id="1029" name="Check Box 5" hidden="1">
                <a:extLst>
                  <a:ext uri="{63B3BB69-23CF-44E3-9099-C40C66FF867C}">
                    <a14:compatExt spid="_x0000_s1029"/>
                  </a:ext>
                </a:extLst>
              </xdr:cNvPr>
              <xdr:cNvSpPr/>
            </xdr:nvSpPr>
            <xdr:spPr bwMode="auto">
              <a:xfrm>
                <a:off x="7631182" y="0"/>
                <a:ext cx="1485073" cy="0"/>
              </a:xfrm>
              <a:prstGeom prst="rect">
                <a:avLst/>
              </a:prstGeom>
              <a:solidFill>
                <a:srgbClr val="F8F8F8"/>
              </a:solidFill>
              <a:ln w="3175">
                <a:solidFill>
                  <a:srgbClr val="C0C0C0" mc:Ignorable="a14" a14:legacySpreadsheetColorIndex="22"/>
                </a:solidFill>
                <a:prstDash val="lgDash"/>
                <a:miter lim="800000"/>
                <a:headEnd/>
                <a:tailEnd/>
              </a:ln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n-US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Durham &amp; Orange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209550</xdr:colOff>
          <xdr:row>22</xdr:row>
          <xdr:rowOff>0</xdr:rowOff>
        </xdr:from>
        <xdr:to>
          <xdr:col>9</xdr:col>
          <xdr:colOff>176893</xdr:colOff>
          <xdr:row>22</xdr:row>
          <xdr:rowOff>0</xdr:rowOff>
        </xdr:to>
        <xdr:grpSp>
          <xdr:nvGrpSpPr>
            <xdr:cNvPr id="9" name="Group 8"/>
            <xdr:cNvGrpSpPr/>
          </xdr:nvGrpSpPr>
          <xdr:grpSpPr>
            <a:xfrm>
              <a:off x="3905250" y="3743325"/>
              <a:ext cx="4891768" cy="0"/>
              <a:chOff x="3908287" y="0"/>
              <a:chExt cx="4896334" cy="4090147"/>
            </a:xfrm>
          </xdr:grpSpPr>
          <xdr:sp macro="" textlink="">
            <xdr:nvSpPr>
              <xdr:cNvPr id="1030" name="Check Box 6" hidden="1">
                <a:extLst>
                  <a:ext uri="{63B3BB69-23CF-44E3-9099-C40C66FF867C}">
                    <a14:compatExt spid="_x0000_s1030"/>
                  </a:ext>
                </a:extLst>
              </xdr:cNvPr>
              <xdr:cNvSpPr/>
            </xdr:nvSpPr>
            <xdr:spPr bwMode="auto">
              <a:xfrm>
                <a:off x="3908309" y="4090147"/>
                <a:ext cx="1501994" cy="0"/>
              </a:xfrm>
              <a:prstGeom prst="rect">
                <a:avLst/>
              </a:prstGeom>
              <a:solidFill>
                <a:srgbClr val="F8F8F8"/>
              </a:solidFill>
              <a:ln w="3175">
                <a:solidFill>
                  <a:srgbClr val="C0C0C0" mc:Ignorable="a14" a14:legacySpreadsheetColorIndex="22"/>
                </a:solidFill>
                <a:prstDash val="lgDash"/>
                <a:miter lim="800000"/>
                <a:headEnd/>
                <a:tailEnd/>
              </a:ln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n-US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Recurring</a:t>
                </a:r>
              </a:p>
            </xdr:txBody>
          </xdr:sp>
          <xdr:sp macro="" textlink="">
            <xdr:nvSpPr>
              <xdr:cNvPr id="1031" name="Check Box 7" hidden="1">
                <a:extLst>
                  <a:ext uri="{63B3BB69-23CF-44E3-9099-C40C66FF867C}">
                    <a14:compatExt spid="_x0000_s1031"/>
                  </a:ext>
                </a:extLst>
              </xdr:cNvPr>
              <xdr:cNvSpPr/>
            </xdr:nvSpPr>
            <xdr:spPr bwMode="auto">
              <a:xfrm>
                <a:off x="3917833" y="4090147"/>
                <a:ext cx="1482944" cy="0"/>
              </a:xfrm>
              <a:prstGeom prst="rect">
                <a:avLst/>
              </a:prstGeom>
              <a:solidFill>
                <a:srgbClr val="F8F8F8"/>
              </a:solidFill>
              <a:ln w="3175">
                <a:solidFill>
                  <a:srgbClr val="C0C0C0" mc:Ignorable="a14" a14:legacySpreadsheetColorIndex="22"/>
                </a:solidFill>
                <a:prstDash val="lgDash"/>
                <a:miter lim="800000"/>
                <a:headEnd/>
                <a:tailEnd/>
              </a:ln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n-US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Capital Development</a:t>
                </a:r>
              </a:p>
            </xdr:txBody>
          </xdr:sp>
          <xdr:sp macro="" textlink="">
            <xdr:nvSpPr>
              <xdr:cNvPr id="1032" name="Check Box 8" hidden="1">
                <a:extLst>
                  <a:ext uri="{63B3BB69-23CF-44E3-9099-C40C66FF867C}">
                    <a14:compatExt spid="_x0000_s1032"/>
                  </a:ext>
                </a:extLst>
              </xdr:cNvPr>
              <xdr:cNvSpPr/>
            </xdr:nvSpPr>
            <xdr:spPr bwMode="auto">
              <a:xfrm>
                <a:off x="3908287" y="4090147"/>
                <a:ext cx="1492469" cy="0"/>
              </a:xfrm>
              <a:prstGeom prst="rect">
                <a:avLst/>
              </a:prstGeom>
              <a:solidFill>
                <a:srgbClr val="F8F8F8"/>
              </a:solidFill>
              <a:ln w="3175">
                <a:solidFill>
                  <a:srgbClr val="C0C0C0" mc:Ignorable="a14" a14:legacySpreadsheetColorIndex="22"/>
                </a:solidFill>
                <a:prstDash val="lgDash"/>
                <a:miter lim="800000"/>
                <a:headEnd/>
                <a:tailEnd/>
              </a:ln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n-US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Operating</a:t>
                </a:r>
              </a:p>
            </xdr:txBody>
          </xdr:sp>
          <xdr:sp macro="" textlink="">
            <xdr:nvSpPr>
              <xdr:cNvPr id="1033" name="Check Box 9" hidden="1">
                <a:extLst>
                  <a:ext uri="{63B3BB69-23CF-44E3-9099-C40C66FF867C}">
                    <a14:compatExt spid="_x0000_s1033"/>
                  </a:ext>
                </a:extLst>
              </xdr:cNvPr>
              <xdr:cNvSpPr/>
            </xdr:nvSpPr>
            <xdr:spPr bwMode="auto">
              <a:xfrm>
                <a:off x="5600278" y="4090147"/>
                <a:ext cx="1489513" cy="0"/>
              </a:xfrm>
              <a:prstGeom prst="rect">
                <a:avLst/>
              </a:prstGeom>
              <a:solidFill>
                <a:srgbClr val="F8F8F8"/>
              </a:solidFill>
              <a:ln w="3175">
                <a:solidFill>
                  <a:srgbClr val="C0C0C0" mc:Ignorable="a14" a14:legacySpreadsheetColorIndex="22"/>
                </a:solidFill>
                <a:prstDash val="lgDash"/>
                <a:miter lim="800000"/>
                <a:headEnd/>
                <a:tailEnd/>
              </a:ln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n-US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Capital Vehicle Acquisition</a:t>
                </a:r>
              </a:p>
            </xdr:txBody>
          </xdr:sp>
          <xdr:sp macro="" textlink="">
            <xdr:nvSpPr>
              <xdr:cNvPr id="1034" name="Check Box 10" hidden="1">
                <a:extLst>
                  <a:ext uri="{63B3BB69-23CF-44E3-9099-C40C66FF867C}">
                    <a14:compatExt spid="_x0000_s1034"/>
                  </a:ext>
                </a:extLst>
              </xdr:cNvPr>
              <xdr:cNvSpPr/>
            </xdr:nvSpPr>
            <xdr:spPr bwMode="auto">
              <a:xfrm>
                <a:off x="7296174" y="4090147"/>
                <a:ext cx="1502979" cy="0"/>
              </a:xfrm>
              <a:prstGeom prst="rect">
                <a:avLst/>
              </a:prstGeom>
              <a:solidFill>
                <a:srgbClr val="F8F8F8"/>
              </a:solidFill>
              <a:ln w="3175">
                <a:solidFill>
                  <a:srgbClr val="C0C0C0" mc:Ignorable="a14" a14:legacySpreadsheetColorIndex="22"/>
                </a:solidFill>
                <a:prstDash val="lgDash"/>
                <a:miter lim="800000"/>
                <a:headEnd/>
                <a:tailEnd/>
              </a:ln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n-US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Both</a:t>
                </a:r>
              </a:p>
            </xdr:txBody>
          </xdr:sp>
          <xdr:sp macro="" textlink="">
            <xdr:nvSpPr>
              <xdr:cNvPr id="1035" name="Check Box 11" hidden="1">
                <a:extLst>
                  <a:ext uri="{63B3BB69-23CF-44E3-9099-C40C66FF867C}">
                    <a14:compatExt spid="_x0000_s1035"/>
                  </a:ext>
                </a:extLst>
              </xdr:cNvPr>
              <xdr:cNvSpPr/>
            </xdr:nvSpPr>
            <xdr:spPr bwMode="auto">
              <a:xfrm>
                <a:off x="3908287" y="4090147"/>
                <a:ext cx="1492469" cy="0"/>
              </a:xfrm>
              <a:prstGeom prst="rect">
                <a:avLst/>
              </a:prstGeom>
              <a:solidFill>
                <a:srgbClr val="F8F8F8"/>
              </a:solidFill>
              <a:ln w="3175">
                <a:solidFill>
                  <a:srgbClr val="C0C0C0" mc:Ignorable="a14" a14:legacySpreadsheetColorIndex="22"/>
                </a:solidFill>
                <a:prstDash val="lgDash"/>
                <a:miter lim="800000"/>
                <a:headEnd/>
                <a:tailEnd/>
              </a:ln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n-US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Operating - Administration</a:t>
                </a:r>
              </a:p>
            </xdr:txBody>
          </xdr:sp>
          <xdr:sp macro="" textlink="">
            <xdr:nvSpPr>
              <xdr:cNvPr id="1036" name="Check Box 12" hidden="1">
                <a:extLst>
                  <a:ext uri="{63B3BB69-23CF-44E3-9099-C40C66FF867C}">
                    <a14:compatExt spid="_x0000_s1036"/>
                  </a:ext>
                </a:extLst>
              </xdr:cNvPr>
              <xdr:cNvSpPr/>
            </xdr:nvSpPr>
            <xdr:spPr bwMode="auto">
              <a:xfrm>
                <a:off x="7301642" y="4090147"/>
                <a:ext cx="1502979" cy="0"/>
              </a:xfrm>
              <a:prstGeom prst="rect">
                <a:avLst/>
              </a:prstGeom>
              <a:solidFill>
                <a:srgbClr val="F8F8F8"/>
              </a:solidFill>
              <a:ln w="3175">
                <a:solidFill>
                  <a:srgbClr val="C0C0C0" mc:Ignorable="a14" a14:legacySpreadsheetColorIndex="22"/>
                </a:solidFill>
                <a:prstDash val="lgDash"/>
                <a:miter lim="800000"/>
                <a:headEnd/>
                <a:tailEnd/>
              </a:ln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n-US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Capital Other</a:t>
                </a:r>
              </a:p>
            </xdr:txBody>
          </xdr:sp>
          <xdr:sp macro="" textlink="">
            <xdr:nvSpPr>
              <xdr:cNvPr id="1037" name="Check Box 13" hidden="1">
                <a:extLst>
                  <a:ext uri="{63B3BB69-23CF-44E3-9099-C40C66FF867C}">
                    <a14:compatExt spid="_x0000_s1037"/>
                  </a:ext>
                </a:extLst>
              </xdr:cNvPr>
              <xdr:cNvSpPr/>
            </xdr:nvSpPr>
            <xdr:spPr bwMode="auto">
              <a:xfrm>
                <a:off x="7298885" y="4090147"/>
                <a:ext cx="1493454" cy="0"/>
              </a:xfrm>
              <a:prstGeom prst="rect">
                <a:avLst/>
              </a:prstGeom>
              <a:solidFill>
                <a:srgbClr val="F8F8F8"/>
              </a:solidFill>
              <a:ln w="3175">
                <a:solidFill>
                  <a:srgbClr val="C0C0C0" mc:Ignorable="a14" a14:legacySpreadsheetColorIndex="22"/>
                </a:solidFill>
                <a:prstDash val="lgDash"/>
                <a:miter lim="800000"/>
                <a:headEnd/>
                <a:tailEnd/>
              </a:ln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n-US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Purchase of Service (POS)</a:t>
                </a:r>
              </a:p>
            </xdr:txBody>
          </xdr:sp>
          <xdr:sp macro="" textlink="">
            <xdr:nvSpPr>
              <xdr:cNvPr id="1038" name="Check Box 14" hidden="1">
                <a:extLst>
                  <a:ext uri="{63B3BB69-23CF-44E3-9099-C40C66FF867C}">
                    <a14:compatExt spid="_x0000_s1038"/>
                  </a:ext>
                </a:extLst>
              </xdr:cNvPr>
              <xdr:cNvSpPr/>
            </xdr:nvSpPr>
            <xdr:spPr bwMode="auto">
              <a:xfrm>
                <a:off x="5612560" y="4090147"/>
                <a:ext cx="1479988" cy="0"/>
              </a:xfrm>
              <a:prstGeom prst="rect">
                <a:avLst/>
              </a:prstGeom>
              <a:solidFill>
                <a:srgbClr val="F8F8F8"/>
              </a:solidFill>
              <a:ln w="3175">
                <a:solidFill>
                  <a:srgbClr val="C0C0C0" mc:Ignorable="a14" a14:legacySpreadsheetColorIndex="22"/>
                </a:solidFill>
                <a:prstDash val="lgDash"/>
                <a:miter lim="800000"/>
                <a:headEnd/>
                <a:tailEnd/>
              </a:ln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n-US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Capital</a:t>
                </a:r>
              </a:p>
            </xdr:txBody>
          </xdr:sp>
          <xdr:sp macro="" textlink="">
            <xdr:nvSpPr>
              <xdr:cNvPr id="1039" name="Check Box 15" hidden="1">
                <a:extLst>
                  <a:ext uri="{63B3BB69-23CF-44E3-9099-C40C66FF867C}">
                    <a14:compatExt spid="_x0000_s1039"/>
                  </a:ext>
                </a:extLst>
              </xdr:cNvPr>
              <xdr:cNvSpPr/>
            </xdr:nvSpPr>
            <xdr:spPr bwMode="auto">
              <a:xfrm>
                <a:off x="5607413" y="4090147"/>
                <a:ext cx="1480308" cy="0"/>
              </a:xfrm>
              <a:prstGeom prst="rect">
                <a:avLst/>
              </a:prstGeom>
              <a:solidFill>
                <a:srgbClr val="F8F8F8"/>
              </a:solidFill>
              <a:ln w="3175">
                <a:solidFill>
                  <a:srgbClr val="C0C0C0" mc:Ignorable="a14" a14:legacySpreadsheetColorIndex="22"/>
                </a:solidFill>
                <a:prstDash val="lgDash"/>
                <a:miter lim="800000"/>
                <a:headEnd/>
                <a:tailEnd/>
              </a:ln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n-US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Operating - Other</a:t>
                </a:r>
              </a:p>
            </xdr:txBody>
          </xdr:sp>
          <xdr:sp macro="" textlink="">
            <xdr:nvSpPr>
              <xdr:cNvPr id="1040" name="Check Box 16" hidden="1">
                <a:extLst>
                  <a:ext uri="{63B3BB69-23CF-44E3-9099-C40C66FF867C}">
                    <a14:compatExt spid="_x0000_s1040"/>
                  </a:ext>
                </a:extLst>
              </xdr:cNvPr>
              <xdr:cNvSpPr/>
            </xdr:nvSpPr>
            <xdr:spPr bwMode="auto">
              <a:xfrm>
                <a:off x="5949418" y="0"/>
                <a:ext cx="1497677" cy="0"/>
              </a:xfrm>
              <a:prstGeom prst="rect">
                <a:avLst/>
              </a:prstGeom>
              <a:solidFill>
                <a:srgbClr val="F8F8F8"/>
              </a:solidFill>
              <a:ln w="3175">
                <a:solidFill>
                  <a:srgbClr val="C0C0C0" mc:Ignorable="a14" a14:legacySpreadsheetColorIndex="22"/>
                </a:solidFill>
                <a:prstDash val="lgDash"/>
                <a:miter lim="800000"/>
                <a:headEnd/>
                <a:tailEnd/>
              </a:ln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n-US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One-Time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262597</xdr:colOff>
          <xdr:row>36</xdr:row>
          <xdr:rowOff>0</xdr:rowOff>
        </xdr:from>
        <xdr:to>
          <xdr:col>8</xdr:col>
          <xdr:colOff>721658</xdr:colOff>
          <xdr:row>36</xdr:row>
          <xdr:rowOff>0</xdr:rowOff>
        </xdr:to>
        <xdr:grpSp>
          <xdr:nvGrpSpPr>
            <xdr:cNvPr id="21" name="Group 20"/>
            <xdr:cNvGrpSpPr/>
          </xdr:nvGrpSpPr>
          <xdr:grpSpPr>
            <a:xfrm>
              <a:off x="4920322" y="3952875"/>
              <a:ext cx="3345136" cy="0"/>
              <a:chOff x="4924245" y="0"/>
              <a:chExt cx="3731178" cy="0"/>
            </a:xfrm>
          </xdr:grpSpPr>
          <xdr:sp macro="" textlink="">
            <xdr:nvSpPr>
              <xdr:cNvPr id="1041" name="Check Box 17" hidden="1">
                <a:extLst>
                  <a:ext uri="{63B3BB69-23CF-44E3-9099-C40C66FF867C}">
                    <a14:compatExt spid="_x0000_s1041"/>
                  </a:ext>
                </a:extLst>
              </xdr:cNvPr>
              <xdr:cNvSpPr/>
            </xdr:nvSpPr>
            <xdr:spPr bwMode="auto">
              <a:xfrm>
                <a:off x="4924245" y="0"/>
                <a:ext cx="1621326" cy="0"/>
              </a:xfrm>
              <a:prstGeom prst="rect">
                <a:avLst/>
              </a:prstGeom>
              <a:solidFill>
                <a:srgbClr val="F8F8F8"/>
              </a:solidFill>
              <a:ln w="3175">
                <a:solidFill>
                  <a:srgbClr val="C0C0C0" mc:Ignorable="a14" a14:legacySpreadsheetColorIndex="22"/>
                </a:solidFill>
                <a:prstDash val="lgDash"/>
                <a:miter lim="800000"/>
                <a:headEnd/>
                <a:tailEnd/>
              </a:ln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n-US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Expansion Service</a:t>
                </a:r>
              </a:p>
            </xdr:txBody>
          </xdr:sp>
          <xdr:sp macro="" textlink="">
            <xdr:nvSpPr>
              <xdr:cNvPr id="1042" name="Check Box 18" hidden="1">
                <a:extLst>
                  <a:ext uri="{63B3BB69-23CF-44E3-9099-C40C66FF867C}">
                    <a14:compatExt spid="_x0000_s1042"/>
                  </a:ext>
                </a:extLst>
              </xdr:cNvPr>
              <xdr:cNvSpPr/>
            </xdr:nvSpPr>
            <xdr:spPr bwMode="auto">
              <a:xfrm>
                <a:off x="7035053" y="0"/>
                <a:ext cx="1620370" cy="0"/>
              </a:xfrm>
              <a:prstGeom prst="rect">
                <a:avLst/>
              </a:prstGeom>
              <a:solidFill>
                <a:srgbClr val="F8F8F8"/>
              </a:solidFill>
              <a:ln w="3175">
                <a:solidFill>
                  <a:srgbClr val="C0C0C0" mc:Ignorable="a14" a14:legacySpreadsheetColorIndex="22"/>
                </a:solidFill>
                <a:prstDash val="lgDash"/>
                <a:miter lim="800000"/>
                <a:headEnd/>
                <a:tailEnd/>
              </a:ln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n-US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Existing Service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762000</xdr:colOff>
          <xdr:row>103</xdr:row>
          <xdr:rowOff>11907</xdr:rowOff>
        </xdr:from>
        <xdr:to>
          <xdr:col>9</xdr:col>
          <xdr:colOff>170367</xdr:colOff>
          <xdr:row>103</xdr:row>
          <xdr:rowOff>217823</xdr:rowOff>
        </xdr:to>
        <xdr:grpSp>
          <xdr:nvGrpSpPr>
            <xdr:cNvPr id="24" name="Group 23"/>
            <xdr:cNvGrpSpPr/>
          </xdr:nvGrpSpPr>
          <xdr:grpSpPr>
            <a:xfrm>
              <a:off x="6387353" y="9436054"/>
              <a:ext cx="2411543" cy="205916"/>
              <a:chOff x="5533076" y="9125426"/>
              <a:chExt cx="2403118" cy="204102"/>
            </a:xfrm>
          </xdr:grpSpPr>
          <xdr:sp macro="" textlink="">
            <xdr:nvSpPr>
              <xdr:cNvPr id="1043" name="Check Box 19" hidden="1">
                <a:extLst>
                  <a:ext uri="{63B3BB69-23CF-44E3-9099-C40C66FF867C}">
                    <a14:compatExt spid="_x0000_s1043"/>
                  </a:ext>
                </a:extLst>
              </xdr:cNvPr>
              <xdr:cNvSpPr/>
            </xdr:nvSpPr>
            <xdr:spPr bwMode="auto">
              <a:xfrm>
                <a:off x="6831145" y="9125491"/>
                <a:ext cx="1105049" cy="204037"/>
              </a:xfrm>
              <a:prstGeom prst="rect">
                <a:avLst/>
              </a:prstGeom>
              <a:solidFill>
                <a:srgbClr val="F8F8F8"/>
              </a:solidFill>
              <a:ln w="3175">
                <a:solidFill>
                  <a:srgbClr val="C0C0C0" mc:Ignorable="a14" a14:legacySpreadsheetColorIndex="22"/>
                </a:solidFill>
                <a:prstDash val="lgDash"/>
                <a:miter lim="800000"/>
                <a:headEnd/>
                <a:tailEnd/>
              </a:ln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n-US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No</a:t>
                </a:r>
              </a:p>
            </xdr:txBody>
          </xdr:sp>
          <xdr:sp macro="" textlink="">
            <xdr:nvSpPr>
              <xdr:cNvPr id="1044" name="Check Box 20" hidden="1">
                <a:extLst>
                  <a:ext uri="{63B3BB69-23CF-44E3-9099-C40C66FF867C}">
                    <a14:compatExt spid="_x0000_s1044"/>
                  </a:ext>
                </a:extLst>
              </xdr:cNvPr>
              <xdr:cNvSpPr/>
            </xdr:nvSpPr>
            <xdr:spPr bwMode="auto">
              <a:xfrm>
                <a:off x="5533076" y="9125426"/>
                <a:ext cx="1097154" cy="200327"/>
              </a:xfrm>
              <a:prstGeom prst="rect">
                <a:avLst/>
              </a:prstGeom>
              <a:solidFill>
                <a:srgbClr val="F8F8F8"/>
              </a:solidFill>
              <a:ln w="3175">
                <a:solidFill>
                  <a:srgbClr val="C0C0C0" mc:Ignorable="a14" a14:legacySpreadsheetColorIndex="22"/>
                </a:solidFill>
                <a:prstDash val="lgDash"/>
                <a:miter lim="800000"/>
                <a:headEnd/>
                <a:tailEnd/>
              </a:ln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n-US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Yes</a:t>
                </a:r>
              </a:p>
            </xdr:txBody>
          </xdr:sp>
        </xdr:grp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H166"/>
  <sheetViews>
    <sheetView tabSelected="1" view="pageBreakPreview" topLeftCell="B1" zoomScale="85" zoomScaleNormal="85" zoomScaleSheetLayoutView="85" workbookViewId="0">
      <selection activeCell="D3" sqref="D3:H3"/>
    </sheetView>
  </sheetViews>
  <sheetFormatPr defaultColWidth="9.85546875" defaultRowHeight="15" outlineLevelRow="1" outlineLevelCol="1" x14ac:dyDescent="0.25"/>
  <cols>
    <col min="1" max="1" width="9" style="252" hidden="1" customWidth="1"/>
    <col min="2" max="2" width="22.5703125" style="252" customWidth="1"/>
    <col min="3" max="3" width="18.42578125" style="252" customWidth="1"/>
    <col min="4" max="8" width="14.42578125" style="252" customWidth="1"/>
    <col min="9" max="9" width="16.140625" style="252" customWidth="1"/>
    <col min="10" max="10" width="25.7109375" style="252" customWidth="1"/>
    <col min="11" max="11" width="4.140625" style="252" hidden="1" customWidth="1"/>
    <col min="12" max="12" width="9" style="252" hidden="1" customWidth="1"/>
    <col min="13" max="21" width="22" style="13" customWidth="1"/>
    <col min="22" max="22" width="22" style="13" customWidth="1" outlineLevel="1"/>
    <col min="23" max="23" width="25.140625" style="13" customWidth="1" outlineLevel="1"/>
    <col min="24" max="26" width="9.85546875" style="13" customWidth="1" outlineLevel="1"/>
    <col min="27" max="27" width="53.140625" style="13" customWidth="1" outlineLevel="1"/>
    <col min="28" max="30" width="9.85546875" style="13" customWidth="1" outlineLevel="1"/>
    <col min="31" max="16384" width="9.85546875" style="13"/>
  </cols>
  <sheetData>
    <row r="1" spans="1:29" ht="17.45" customHeight="1" thickBot="1" x14ac:dyDescent="0.35">
      <c r="A1" s="1"/>
      <c r="B1" s="2" t="s">
        <v>0</v>
      </c>
      <c r="C1" s="3"/>
      <c r="D1" s="4" t="s">
        <v>1</v>
      </c>
      <c r="E1" s="5"/>
      <c r="F1" s="5"/>
      <c r="G1" s="5"/>
      <c r="H1" s="6"/>
      <c r="I1" s="7" t="s">
        <v>2</v>
      </c>
      <c r="J1" s="8">
        <v>43282</v>
      </c>
      <c r="K1" s="9"/>
      <c r="L1" s="10"/>
      <c r="M1" s="11"/>
      <c r="N1" s="11"/>
      <c r="O1" s="11"/>
      <c r="P1" s="11"/>
      <c r="Q1" s="11"/>
      <c r="R1" s="11"/>
      <c r="S1" s="11"/>
      <c r="T1" s="11"/>
      <c r="U1" s="11"/>
      <c r="V1" s="11"/>
      <c r="W1" s="12" t="s">
        <v>3</v>
      </c>
      <c r="X1" s="12"/>
    </row>
    <row r="2" spans="1:29" ht="18.75" customHeight="1" thickTop="1" x14ac:dyDescent="0.3">
      <c r="A2" s="14"/>
      <c r="B2" s="15" t="str">
        <f>CONCATENATE(C3,C4,"_",C5,C6)</f>
        <v>OPT_CD1</v>
      </c>
      <c r="C2" s="16"/>
      <c r="D2" s="17" t="s">
        <v>4</v>
      </c>
      <c r="E2" s="18"/>
      <c r="F2" s="18"/>
      <c r="G2" s="18"/>
      <c r="H2" s="19"/>
      <c r="I2" s="20" t="s">
        <v>5</v>
      </c>
      <c r="J2" s="21"/>
      <c r="K2" s="9"/>
      <c r="L2" s="10"/>
      <c r="M2" s="11"/>
      <c r="N2" s="11"/>
      <c r="O2" s="11"/>
      <c r="P2" s="11"/>
      <c r="Q2" s="11"/>
      <c r="R2" s="11"/>
      <c r="S2" s="11"/>
      <c r="T2" s="11"/>
      <c r="U2" s="11"/>
      <c r="V2" s="11"/>
      <c r="W2" s="12" t="s">
        <v>6</v>
      </c>
      <c r="X2" s="22" t="s">
        <v>7</v>
      </c>
      <c r="Y2" s="13" t="s">
        <v>8</v>
      </c>
      <c r="Z2" s="13" t="s">
        <v>9</v>
      </c>
      <c r="AA2" s="13" t="s">
        <v>10</v>
      </c>
      <c r="AC2" s="13" t="s">
        <v>5</v>
      </c>
    </row>
    <row r="3" spans="1:29" ht="17.25" customHeight="1" x14ac:dyDescent="0.3">
      <c r="A3" s="14"/>
      <c r="B3" s="23"/>
      <c r="C3" s="24"/>
      <c r="D3" s="17" t="s">
        <v>11</v>
      </c>
      <c r="E3" s="18"/>
      <c r="F3" s="18"/>
      <c r="G3" s="18"/>
      <c r="H3" s="19"/>
      <c r="I3" s="25"/>
      <c r="J3" s="26"/>
      <c r="K3" s="9"/>
      <c r="L3" s="10"/>
      <c r="M3" s="11"/>
      <c r="N3" s="11"/>
      <c r="O3" s="11"/>
      <c r="P3" s="11"/>
      <c r="Q3" s="11"/>
      <c r="R3" s="11"/>
      <c r="S3" s="11"/>
      <c r="T3" s="11"/>
      <c r="U3" s="11"/>
      <c r="V3" s="11"/>
      <c r="W3" s="12"/>
      <c r="X3" s="22">
        <v>16</v>
      </c>
      <c r="Y3" s="27" t="s">
        <v>12</v>
      </c>
      <c r="Z3" s="27" t="s">
        <v>13</v>
      </c>
      <c r="AA3" s="28">
        <v>1</v>
      </c>
      <c r="AC3" s="13" t="s">
        <v>14</v>
      </c>
    </row>
    <row r="4" spans="1:29" ht="18" thickBot="1" x14ac:dyDescent="0.35">
      <c r="A4" s="14"/>
      <c r="B4" s="29" t="s">
        <v>15</v>
      </c>
      <c r="C4" s="30" t="s">
        <v>16</v>
      </c>
      <c r="D4" s="31" t="s">
        <v>17</v>
      </c>
      <c r="E4" s="32"/>
      <c r="F4" s="32"/>
      <c r="G4" s="32"/>
      <c r="H4" s="33"/>
      <c r="I4" s="25"/>
      <c r="J4" s="26"/>
      <c r="K4" s="9"/>
      <c r="L4" s="10"/>
      <c r="M4" s="11"/>
      <c r="N4" s="11"/>
      <c r="O4" s="11"/>
      <c r="P4" s="11"/>
      <c r="Q4" s="11"/>
      <c r="R4" s="11"/>
      <c r="S4" s="11"/>
      <c r="T4" s="11"/>
      <c r="U4" s="11"/>
      <c r="V4" s="11"/>
      <c r="W4" s="12"/>
      <c r="X4" s="22">
        <v>17</v>
      </c>
      <c r="Y4" s="27" t="s">
        <v>18</v>
      </c>
      <c r="Z4" s="27" t="s">
        <v>19</v>
      </c>
      <c r="AA4" s="28">
        <v>2</v>
      </c>
      <c r="AC4" s="13" t="s">
        <v>20</v>
      </c>
    </row>
    <row r="5" spans="1:29" ht="12.75" hidden="1" customHeight="1" x14ac:dyDescent="0.25">
      <c r="A5" s="14"/>
      <c r="B5" s="34" t="s">
        <v>21</v>
      </c>
      <c r="C5" s="35" t="s">
        <v>19</v>
      </c>
      <c r="D5" s="36"/>
      <c r="E5" s="36"/>
      <c r="F5" s="36"/>
      <c r="G5" s="36"/>
      <c r="H5" s="36"/>
      <c r="I5" s="25"/>
      <c r="J5" s="26"/>
      <c r="K5" s="9"/>
      <c r="L5" s="10"/>
      <c r="M5" s="11"/>
      <c r="N5" s="11"/>
      <c r="O5" s="11"/>
      <c r="P5" s="11"/>
      <c r="Q5" s="11"/>
      <c r="R5" s="11"/>
      <c r="S5" s="11"/>
      <c r="T5" s="11"/>
      <c r="U5" s="11"/>
      <c r="V5" s="11"/>
      <c r="W5" s="12"/>
      <c r="X5" s="22">
        <v>18</v>
      </c>
      <c r="Y5" s="27" t="s">
        <v>22</v>
      </c>
      <c r="Z5" s="27" t="s">
        <v>23</v>
      </c>
      <c r="AA5" s="28">
        <v>3</v>
      </c>
      <c r="AC5" s="13" t="s">
        <v>24</v>
      </c>
    </row>
    <row r="6" spans="1:29" ht="15.75" hidden="1" thickBot="1" x14ac:dyDescent="0.3">
      <c r="A6" s="14"/>
      <c r="B6" s="34" t="s">
        <v>25</v>
      </c>
      <c r="C6" s="37">
        <v>1</v>
      </c>
      <c r="D6" s="38"/>
      <c r="E6" s="38"/>
      <c r="F6" s="38"/>
      <c r="G6" s="38"/>
      <c r="H6" s="38"/>
      <c r="I6" s="25"/>
      <c r="J6" s="26"/>
      <c r="K6" s="39"/>
      <c r="L6" s="40"/>
      <c r="M6" s="41"/>
      <c r="N6" s="41"/>
      <c r="O6" s="41"/>
      <c r="P6" s="41"/>
      <c r="Q6" s="41"/>
      <c r="R6" s="41"/>
      <c r="S6" s="41"/>
      <c r="T6" s="41"/>
      <c r="U6" s="41"/>
      <c r="V6" s="41"/>
      <c r="W6" s="12"/>
      <c r="X6" s="22">
        <v>19</v>
      </c>
      <c r="Y6" s="27" t="s">
        <v>26</v>
      </c>
      <c r="Z6" s="27" t="s">
        <v>27</v>
      </c>
      <c r="AA6" s="28">
        <v>4</v>
      </c>
      <c r="AC6" s="13" t="s">
        <v>28</v>
      </c>
    </row>
    <row r="7" spans="1:29" ht="30.6" hidden="1" customHeight="1" x14ac:dyDescent="0.4">
      <c r="A7" s="42"/>
      <c r="B7" s="43" t="s">
        <v>29</v>
      </c>
      <c r="C7" s="44"/>
      <c r="D7" s="44"/>
      <c r="E7" s="44"/>
      <c r="F7" s="44"/>
      <c r="G7" s="44"/>
      <c r="H7" s="44"/>
      <c r="I7" s="44"/>
      <c r="J7" s="45"/>
      <c r="K7" s="46"/>
      <c r="L7" s="46"/>
      <c r="M7" s="47"/>
      <c r="N7" s="47"/>
      <c r="O7" s="47"/>
      <c r="P7" s="47"/>
      <c r="Q7" s="47"/>
      <c r="R7" s="47"/>
      <c r="S7" s="47"/>
      <c r="T7" s="47"/>
      <c r="U7" s="47"/>
      <c r="V7" s="47"/>
      <c r="W7" s="12"/>
      <c r="X7" s="22">
        <v>20</v>
      </c>
      <c r="Y7" s="27" t="s">
        <v>30</v>
      </c>
      <c r="Z7" s="27" t="s">
        <v>31</v>
      </c>
      <c r="AA7" s="28">
        <v>5</v>
      </c>
    </row>
    <row r="8" spans="1:29" ht="15" hidden="1" customHeight="1" x14ac:dyDescent="0.25">
      <c r="A8" s="48"/>
      <c r="B8" s="49" t="s">
        <v>32</v>
      </c>
      <c r="C8" s="50"/>
      <c r="D8" s="50"/>
      <c r="E8" s="50"/>
      <c r="F8" s="50"/>
      <c r="G8" s="50"/>
      <c r="H8" s="50"/>
      <c r="I8" s="50"/>
      <c r="J8" s="51"/>
      <c r="K8" s="52"/>
      <c r="L8" s="52"/>
      <c r="M8" s="53"/>
      <c r="N8" s="53"/>
      <c r="O8" s="53"/>
      <c r="P8" s="53"/>
      <c r="Q8" s="53"/>
      <c r="R8" s="53"/>
      <c r="S8" s="53"/>
      <c r="T8" s="53"/>
      <c r="U8" s="53"/>
      <c r="V8" s="53"/>
      <c r="W8" s="12"/>
      <c r="X8" s="22">
        <v>21</v>
      </c>
      <c r="Y8" s="27" t="s">
        <v>16</v>
      </c>
      <c r="Z8" s="27" t="s">
        <v>33</v>
      </c>
      <c r="AA8" s="28">
        <v>6</v>
      </c>
    </row>
    <row r="9" spans="1:29" ht="15.75" hidden="1" thickBot="1" x14ac:dyDescent="0.3">
      <c r="A9" s="54"/>
      <c r="B9" s="54"/>
      <c r="C9" s="55"/>
      <c r="D9" s="55"/>
      <c r="E9" s="55"/>
      <c r="F9" s="55"/>
      <c r="G9" s="55"/>
      <c r="H9" s="55"/>
      <c r="I9" s="55"/>
      <c r="J9" s="56"/>
      <c r="K9" s="9"/>
      <c r="L9" s="57"/>
      <c r="M9" s="11"/>
      <c r="N9" s="11"/>
      <c r="O9" s="11"/>
      <c r="P9" s="11"/>
      <c r="Q9" s="11"/>
      <c r="R9" s="11"/>
      <c r="S9" s="11"/>
      <c r="T9" s="11"/>
      <c r="U9" s="11"/>
      <c r="V9" s="11"/>
      <c r="W9" s="12"/>
      <c r="X9" s="22">
        <v>22</v>
      </c>
      <c r="Y9" s="27" t="s">
        <v>34</v>
      </c>
      <c r="Z9" s="27"/>
      <c r="AA9" s="28">
        <v>7</v>
      </c>
    </row>
    <row r="10" spans="1:29" x14ac:dyDescent="0.25">
      <c r="A10" s="14"/>
      <c r="B10" s="58" t="s">
        <v>35</v>
      </c>
      <c r="C10" s="59"/>
      <c r="D10" s="59" t="s">
        <v>36</v>
      </c>
      <c r="E10" s="59"/>
      <c r="F10" s="59" t="s">
        <v>37</v>
      </c>
      <c r="G10" s="59"/>
      <c r="H10" s="59"/>
      <c r="I10" s="59" t="s">
        <v>38</v>
      </c>
      <c r="J10" s="60"/>
      <c r="K10" s="9"/>
      <c r="L10" s="10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2"/>
      <c r="X10" s="22">
        <v>23</v>
      </c>
      <c r="Y10" s="27"/>
      <c r="Z10" s="27"/>
      <c r="AA10" s="28">
        <v>8</v>
      </c>
    </row>
    <row r="11" spans="1:29" ht="18" customHeight="1" x14ac:dyDescent="0.25">
      <c r="A11" s="14"/>
      <c r="B11" s="61" t="s">
        <v>39</v>
      </c>
      <c r="C11" s="62"/>
      <c r="D11" s="62" t="s">
        <v>16</v>
      </c>
      <c r="E11" s="62"/>
      <c r="F11" s="63" t="s">
        <v>40</v>
      </c>
      <c r="G11" s="63"/>
      <c r="H11" s="63"/>
      <c r="I11" s="64" t="s">
        <v>41</v>
      </c>
      <c r="J11" s="65">
        <f>IF($I$2=$AC$2,IF($J$127&gt;0,$D$92*($D$127/($D$127+$D$139)),),)+IF($I$2=$AC$3,IF($J$127&gt;0,$E$92*($E$127/($E$127+$E$139)),),)</f>
        <v>0</v>
      </c>
      <c r="K11" s="9"/>
      <c r="L11" s="10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2"/>
      <c r="X11" s="22">
        <v>24</v>
      </c>
      <c r="Y11" s="27"/>
      <c r="AA11" s="28">
        <v>9</v>
      </c>
    </row>
    <row r="12" spans="1:29" ht="18" customHeight="1" x14ac:dyDescent="0.25">
      <c r="A12" s="14"/>
      <c r="B12" s="61"/>
      <c r="C12" s="62"/>
      <c r="D12" s="62"/>
      <c r="E12" s="62"/>
      <c r="F12" s="66" t="s">
        <v>42</v>
      </c>
      <c r="G12" s="66"/>
      <c r="H12" s="66"/>
      <c r="I12" s="64" t="s">
        <v>43</v>
      </c>
      <c r="J12" s="65">
        <f>IF($J$127&gt;0,SUM($D$92:$I$92)*(SUM($D$127:$I$127)/(SUM($D$127:$I$127,$D$139:$I$139))),)</f>
        <v>0</v>
      </c>
      <c r="K12" s="9"/>
      <c r="L12" s="10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2"/>
      <c r="X12" s="22">
        <v>25</v>
      </c>
      <c r="Y12" s="27"/>
      <c r="AA12" s="28">
        <v>10</v>
      </c>
    </row>
    <row r="13" spans="1:29" ht="15.75" x14ac:dyDescent="0.25">
      <c r="A13" s="14"/>
      <c r="B13" s="67" t="s">
        <v>44</v>
      </c>
      <c r="C13" s="68"/>
      <c r="D13" s="68" t="s">
        <v>45</v>
      </c>
      <c r="E13" s="69"/>
      <c r="F13" s="70" t="s">
        <v>46</v>
      </c>
      <c r="G13" s="71"/>
      <c r="H13" s="72"/>
      <c r="I13" s="73" t="s">
        <v>47</v>
      </c>
      <c r="J13" s="74"/>
      <c r="K13" s="9"/>
      <c r="L13" s="10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2"/>
      <c r="X13" s="12"/>
      <c r="AA13" s="28">
        <v>11</v>
      </c>
    </row>
    <row r="14" spans="1:29" ht="15.75" customHeight="1" x14ac:dyDescent="0.25">
      <c r="A14" s="14"/>
      <c r="B14" s="75">
        <v>43282</v>
      </c>
      <c r="C14" s="76"/>
      <c r="D14" s="76">
        <v>43646</v>
      </c>
      <c r="E14" s="77"/>
      <c r="F14" s="78">
        <f>+J11+J14</f>
        <v>124971.53345888123</v>
      </c>
      <c r="G14" s="79"/>
      <c r="H14" s="80"/>
      <c r="I14" s="81" t="s">
        <v>41</v>
      </c>
      <c r="J14" s="65">
        <f>IF($I$2=$AC$2,IF($J$139&gt;0,$D$92*($D$139/($D$127+$D$139)),),)+IF($I$2=$AC$3,IF($J$139&gt;0,$E$92*($E$139/($E$127+$E$139)),),)</f>
        <v>124971.53345888123</v>
      </c>
      <c r="K14" s="9"/>
      <c r="L14" s="10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2"/>
      <c r="X14" s="12"/>
      <c r="AA14" s="28">
        <v>12</v>
      </c>
    </row>
    <row r="15" spans="1:29" ht="15.75" customHeight="1" x14ac:dyDescent="0.25">
      <c r="A15" s="14"/>
      <c r="B15" s="82"/>
      <c r="C15" s="83"/>
      <c r="D15" s="83"/>
      <c r="E15" s="84"/>
      <c r="F15" s="85"/>
      <c r="G15" s="86"/>
      <c r="H15" s="87"/>
      <c r="I15" s="88" t="s">
        <v>43</v>
      </c>
      <c r="J15" s="89">
        <f>IF($J$139&gt;0,SUM($D$92:$I$92)*(SUM($D$139:$I$139)/(SUM($D$127:$I$127,$D$139:$I$139))),)</f>
        <v>124971.53345888123</v>
      </c>
      <c r="K15" s="9"/>
      <c r="L15" s="10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2"/>
      <c r="X15" s="12"/>
      <c r="AA15" s="28">
        <v>13</v>
      </c>
    </row>
    <row r="16" spans="1:29" ht="28.7" customHeight="1" x14ac:dyDescent="0.25">
      <c r="A16" s="14"/>
      <c r="B16" s="90" t="s">
        <v>48</v>
      </c>
      <c r="C16" s="91"/>
      <c r="D16" s="92" t="s">
        <v>17</v>
      </c>
      <c r="E16" s="93"/>
      <c r="F16" s="93"/>
      <c r="G16" s="93"/>
      <c r="H16" s="93"/>
      <c r="I16" s="93"/>
      <c r="J16" s="94"/>
      <c r="K16" s="9"/>
      <c r="L16" s="10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2"/>
      <c r="X16" s="12"/>
      <c r="AA16" s="28">
        <v>14</v>
      </c>
    </row>
    <row r="17" spans="1:27" ht="33" customHeight="1" x14ac:dyDescent="0.25">
      <c r="A17" s="14"/>
      <c r="B17" s="95" t="s">
        <v>49</v>
      </c>
      <c r="C17" s="96"/>
      <c r="D17" s="96"/>
      <c r="E17" s="96"/>
      <c r="F17" s="96"/>
      <c r="G17" s="96"/>
      <c r="H17" s="96"/>
      <c r="I17" s="96"/>
      <c r="J17" s="97"/>
      <c r="K17" s="9"/>
      <c r="L17" s="10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2"/>
      <c r="X17" s="12"/>
      <c r="AA17" s="13">
        <v>15</v>
      </c>
    </row>
    <row r="18" spans="1:27" hidden="1" x14ac:dyDescent="0.25">
      <c r="A18" s="14"/>
      <c r="B18" s="98"/>
      <c r="C18" s="99"/>
      <c r="D18" s="99"/>
      <c r="E18" s="99"/>
      <c r="F18" s="99"/>
      <c r="G18" s="99"/>
      <c r="H18" s="99"/>
      <c r="I18" s="99"/>
      <c r="J18" s="100"/>
      <c r="K18" s="9"/>
      <c r="L18" s="10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2"/>
      <c r="X18" s="12"/>
    </row>
    <row r="19" spans="1:27" s="107" customFormat="1" ht="17.25" hidden="1" customHeight="1" x14ac:dyDescent="0.25">
      <c r="A19" s="101"/>
      <c r="B19" s="102" t="s">
        <v>50</v>
      </c>
      <c r="C19" s="55"/>
      <c r="D19" s="55"/>
      <c r="E19" s="55"/>
      <c r="F19" s="55"/>
      <c r="G19" s="55"/>
      <c r="H19" s="55"/>
      <c r="I19" s="55"/>
      <c r="J19" s="56"/>
      <c r="K19" s="103"/>
      <c r="L19" s="104"/>
      <c r="M19" s="105"/>
      <c r="N19" s="105"/>
      <c r="O19" s="105"/>
      <c r="P19" s="105"/>
      <c r="Q19" s="105"/>
      <c r="R19" s="105"/>
      <c r="S19" s="105"/>
      <c r="T19" s="105"/>
      <c r="U19" s="105"/>
      <c r="V19" s="105"/>
      <c r="W19" s="106" t="s">
        <v>51</v>
      </c>
      <c r="X19" s="106" t="b">
        <v>0</v>
      </c>
    </row>
    <row r="20" spans="1:27" ht="15" hidden="1" customHeight="1" x14ac:dyDescent="0.25">
      <c r="A20" s="108" t="s">
        <v>52</v>
      </c>
      <c r="B20" s="109" t="s">
        <v>53</v>
      </c>
      <c r="C20" s="110"/>
      <c r="D20" s="110"/>
      <c r="E20" s="110"/>
      <c r="F20" s="110"/>
      <c r="G20" s="110"/>
      <c r="H20" s="110"/>
      <c r="I20" s="110"/>
      <c r="J20" s="111"/>
      <c r="K20" s="9"/>
      <c r="L20" s="112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06" t="s">
        <v>54</v>
      </c>
      <c r="X20" s="106" t="b">
        <v>0</v>
      </c>
    </row>
    <row r="21" spans="1:27" ht="16.7" customHeight="1" x14ac:dyDescent="0.25">
      <c r="A21" s="108"/>
      <c r="B21" s="113" t="s">
        <v>55</v>
      </c>
      <c r="C21" s="114"/>
      <c r="D21" s="115" t="s">
        <v>56</v>
      </c>
      <c r="E21" s="116"/>
      <c r="F21" s="116"/>
      <c r="G21" s="115" t="s">
        <v>57</v>
      </c>
      <c r="H21" s="117"/>
      <c r="I21" s="116"/>
      <c r="J21" s="118"/>
      <c r="K21" s="9"/>
      <c r="L21" s="112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06" t="s">
        <v>58</v>
      </c>
      <c r="X21" s="119" t="b">
        <v>0</v>
      </c>
    </row>
    <row r="22" spans="1:27" ht="47.25" customHeight="1" x14ac:dyDescent="0.25">
      <c r="A22" s="108"/>
      <c r="B22" s="120" t="s">
        <v>59</v>
      </c>
      <c r="C22" s="121"/>
      <c r="D22" s="121" t="s">
        <v>60</v>
      </c>
      <c r="E22" s="121"/>
      <c r="F22" s="121"/>
      <c r="G22" s="121" t="s">
        <v>61</v>
      </c>
      <c r="H22" s="121"/>
      <c r="I22" s="121"/>
      <c r="J22" s="122"/>
      <c r="K22" s="9"/>
      <c r="L22" s="112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06" t="s">
        <v>62</v>
      </c>
      <c r="X22" s="123" t="b">
        <v>0</v>
      </c>
    </row>
    <row r="23" spans="1:27" hidden="1" x14ac:dyDescent="0.25">
      <c r="A23" s="108"/>
      <c r="B23" s="54"/>
      <c r="C23" s="55"/>
      <c r="D23" s="55"/>
      <c r="E23" s="55"/>
      <c r="F23" s="55"/>
      <c r="G23" s="55"/>
      <c r="H23" s="55"/>
      <c r="I23" s="55"/>
      <c r="J23" s="56"/>
      <c r="K23" s="9"/>
      <c r="L23" s="112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06" t="s">
        <v>63</v>
      </c>
      <c r="X23" s="123" t="b">
        <v>0</v>
      </c>
    </row>
    <row r="24" spans="1:27" hidden="1" x14ac:dyDescent="0.25">
      <c r="A24" s="108" t="s">
        <v>64</v>
      </c>
      <c r="B24" s="109" t="s">
        <v>65</v>
      </c>
      <c r="C24" s="110"/>
      <c r="D24" s="55"/>
      <c r="E24" s="55"/>
      <c r="F24" s="55"/>
      <c r="G24" s="55"/>
      <c r="H24" s="55"/>
      <c r="I24" s="55"/>
      <c r="J24" s="56"/>
      <c r="K24" s="9"/>
      <c r="L24" s="112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06" t="s">
        <v>66</v>
      </c>
      <c r="X24" s="119" t="b">
        <v>0</v>
      </c>
    </row>
    <row r="25" spans="1:27" ht="15" hidden="1" customHeight="1" x14ac:dyDescent="0.25">
      <c r="A25" s="108"/>
      <c r="B25" s="124"/>
      <c r="C25" s="125"/>
      <c r="D25" s="125"/>
      <c r="E25" s="125"/>
      <c r="F25" s="125"/>
      <c r="G25" s="125"/>
      <c r="H25" s="125"/>
      <c r="I25" s="125"/>
      <c r="J25" s="126"/>
      <c r="K25" s="9"/>
      <c r="L25" s="112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06" t="s">
        <v>67</v>
      </c>
      <c r="X25" s="119" t="b">
        <v>1</v>
      </c>
    </row>
    <row r="26" spans="1:27" ht="15" hidden="1" customHeight="1" x14ac:dyDescent="0.25">
      <c r="A26" s="108" t="s">
        <v>68</v>
      </c>
      <c r="B26" s="109" t="s">
        <v>69</v>
      </c>
      <c r="C26" s="110"/>
      <c r="D26" s="110"/>
      <c r="E26" s="110"/>
      <c r="F26" s="110"/>
      <c r="G26" s="110"/>
      <c r="H26" s="110"/>
      <c r="I26" s="110"/>
      <c r="J26" s="111"/>
      <c r="K26" s="9"/>
      <c r="L26" s="112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06" t="s">
        <v>70</v>
      </c>
      <c r="X26" s="119" t="b">
        <v>0</v>
      </c>
    </row>
    <row r="27" spans="1:27" ht="26.25" hidden="1" customHeight="1" x14ac:dyDescent="0.25">
      <c r="A27" s="108"/>
      <c r="B27" s="109"/>
      <c r="C27" s="110"/>
      <c r="D27" s="110"/>
      <c r="E27" s="110"/>
      <c r="F27" s="110"/>
      <c r="G27" s="110"/>
      <c r="H27" s="110"/>
      <c r="I27" s="110"/>
      <c r="J27" s="111"/>
      <c r="K27" s="9"/>
      <c r="L27" s="112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06" t="s">
        <v>71</v>
      </c>
      <c r="X27" s="123" t="b">
        <v>0</v>
      </c>
    </row>
    <row r="28" spans="1:27" hidden="1" x14ac:dyDescent="0.25">
      <c r="A28" s="108"/>
      <c r="B28" s="54"/>
      <c r="C28" s="55"/>
      <c r="D28" s="55"/>
      <c r="E28" s="55"/>
      <c r="F28" s="55"/>
      <c r="G28" s="55"/>
      <c r="H28" s="55"/>
      <c r="I28" s="55"/>
      <c r="J28" s="56"/>
      <c r="K28" s="9"/>
      <c r="L28" s="112"/>
      <c r="M28" s="11"/>
      <c r="N28" s="11"/>
      <c r="O28" s="11"/>
      <c r="P28" s="11"/>
      <c r="Q28" s="11"/>
      <c r="R28" s="11"/>
      <c r="S28" s="11"/>
      <c r="T28" s="11"/>
      <c r="U28" s="11"/>
      <c r="V28" s="11"/>
    </row>
    <row r="29" spans="1:27" ht="15" hidden="1" customHeight="1" x14ac:dyDescent="0.25">
      <c r="A29" s="108" t="s">
        <v>72</v>
      </c>
      <c r="B29" s="127" t="s">
        <v>73</v>
      </c>
      <c r="C29" s="128"/>
      <c r="D29" s="128"/>
      <c r="E29" s="55"/>
      <c r="F29" s="55"/>
      <c r="G29" s="55"/>
      <c r="H29" s="55"/>
      <c r="I29" s="55"/>
      <c r="J29" s="129"/>
      <c r="K29" s="9"/>
      <c r="L29" s="112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06" t="s">
        <v>74</v>
      </c>
      <c r="X29" s="123" t="b">
        <v>0</v>
      </c>
    </row>
    <row r="30" spans="1:27" hidden="1" x14ac:dyDescent="0.25">
      <c r="A30" s="108"/>
      <c r="B30" s="54"/>
      <c r="C30" s="55"/>
      <c r="D30" s="55"/>
      <c r="E30" s="55"/>
      <c r="F30" s="55"/>
      <c r="G30" s="55"/>
      <c r="H30" s="55"/>
      <c r="I30" s="55"/>
      <c r="J30" s="56"/>
      <c r="K30" s="9"/>
      <c r="L30" s="112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06" t="s">
        <v>75</v>
      </c>
      <c r="X30" s="123" t="b">
        <v>1</v>
      </c>
    </row>
    <row r="31" spans="1:27" ht="26.25" hidden="1" x14ac:dyDescent="0.4">
      <c r="A31" s="42"/>
      <c r="B31" s="43" t="s">
        <v>76</v>
      </c>
      <c r="C31" s="44"/>
      <c r="D31" s="44"/>
      <c r="E31" s="44"/>
      <c r="F31" s="44"/>
      <c r="G31" s="44"/>
      <c r="H31" s="44"/>
      <c r="I31" s="44"/>
      <c r="J31" s="45"/>
      <c r="K31" s="46"/>
      <c r="L31" s="46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106" t="s">
        <v>77</v>
      </c>
      <c r="X31" s="119" t="b">
        <v>0</v>
      </c>
    </row>
    <row r="32" spans="1:27" ht="16.5" hidden="1" customHeight="1" x14ac:dyDescent="0.4">
      <c r="A32" s="130"/>
      <c r="B32" s="131"/>
      <c r="C32" s="44"/>
      <c r="D32" s="44"/>
      <c r="E32" s="44"/>
      <c r="F32" s="44"/>
      <c r="G32" s="44"/>
      <c r="H32" s="44"/>
      <c r="I32" s="44"/>
      <c r="J32" s="45"/>
      <c r="K32" s="132"/>
      <c r="L32" s="132"/>
      <c r="M32" s="133"/>
      <c r="N32" s="133"/>
      <c r="O32" s="133"/>
      <c r="P32" s="133"/>
      <c r="Q32" s="133"/>
      <c r="R32" s="133"/>
      <c r="S32" s="133"/>
      <c r="T32" s="133"/>
      <c r="U32" s="133"/>
      <c r="V32" s="133"/>
      <c r="W32" s="106" t="s">
        <v>78</v>
      </c>
      <c r="X32" s="119" t="b">
        <v>1</v>
      </c>
    </row>
    <row r="33" spans="1:34" ht="16.5" hidden="1" customHeight="1" x14ac:dyDescent="0.4">
      <c r="A33" s="108"/>
      <c r="B33" s="134"/>
      <c r="C33" s="55"/>
      <c r="D33" s="55"/>
      <c r="E33" s="55"/>
      <c r="F33" s="55"/>
      <c r="G33" s="55"/>
      <c r="H33" s="55"/>
      <c r="I33" s="55"/>
      <c r="J33" s="56"/>
      <c r="K33" s="9"/>
      <c r="L33" s="112"/>
      <c r="M33" s="133"/>
      <c r="N33" s="133"/>
      <c r="O33" s="133"/>
      <c r="P33" s="133"/>
      <c r="Q33" s="133"/>
      <c r="R33" s="133"/>
      <c r="S33" s="133"/>
      <c r="T33" s="133"/>
      <c r="U33" s="133"/>
      <c r="V33" s="133"/>
      <c r="W33" s="106" t="s">
        <v>79</v>
      </c>
      <c r="X33" s="119" t="b">
        <v>0</v>
      </c>
    </row>
    <row r="34" spans="1:34" ht="15.75" hidden="1" customHeight="1" x14ac:dyDescent="0.4">
      <c r="A34" s="135" t="s">
        <v>80</v>
      </c>
      <c r="B34" s="136" t="s">
        <v>81</v>
      </c>
      <c r="C34" s="55"/>
      <c r="D34" s="55"/>
      <c r="E34" s="55"/>
      <c r="F34" s="55"/>
      <c r="G34" s="55"/>
      <c r="H34" s="55"/>
      <c r="I34" s="55"/>
      <c r="J34" s="56"/>
      <c r="K34" s="9"/>
      <c r="L34" s="137"/>
      <c r="M34" s="133"/>
      <c r="N34" s="133"/>
      <c r="O34" s="133"/>
      <c r="P34" s="133"/>
      <c r="Q34" s="133"/>
      <c r="R34" s="133"/>
      <c r="S34" s="133"/>
      <c r="T34" s="133"/>
      <c r="U34" s="133"/>
      <c r="V34" s="133"/>
      <c r="W34" s="119"/>
      <c r="X34" s="119"/>
    </row>
    <row r="35" spans="1:34" ht="15.75" hidden="1" x14ac:dyDescent="0.25">
      <c r="A35" s="108"/>
      <c r="B35" s="134"/>
      <c r="C35" s="55"/>
      <c r="D35" s="55"/>
      <c r="E35" s="55"/>
      <c r="F35" s="55"/>
      <c r="G35" s="55"/>
      <c r="H35" s="55"/>
      <c r="I35" s="55"/>
      <c r="J35" s="56"/>
      <c r="K35" s="9"/>
      <c r="L35" s="112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06" t="s">
        <v>82</v>
      </c>
      <c r="X35" s="106" t="b">
        <v>1</v>
      </c>
    </row>
    <row r="36" spans="1:34" ht="16.7" customHeight="1" x14ac:dyDescent="0.25">
      <c r="A36" s="135" t="s">
        <v>83</v>
      </c>
      <c r="B36" s="138" t="s">
        <v>84</v>
      </c>
      <c r="C36" s="139"/>
      <c r="D36" s="139"/>
      <c r="E36" s="139"/>
      <c r="F36" s="139"/>
      <c r="G36" s="139"/>
      <c r="H36" s="39"/>
      <c r="I36" s="39"/>
      <c r="J36" s="140"/>
      <c r="K36" s="9"/>
      <c r="L36" s="137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06" t="s">
        <v>85</v>
      </c>
      <c r="X36" s="106" t="b">
        <v>0</v>
      </c>
    </row>
    <row r="37" spans="1:34" ht="30" hidden="1" customHeight="1" x14ac:dyDescent="0.25">
      <c r="A37" s="135"/>
      <c r="B37" s="141" t="s">
        <v>86</v>
      </c>
      <c r="C37" s="142"/>
      <c r="D37" s="142"/>
      <c r="E37" s="142"/>
      <c r="F37" s="142"/>
      <c r="G37" s="142"/>
      <c r="H37" s="142"/>
      <c r="I37" s="142"/>
      <c r="J37" s="143"/>
      <c r="K37" s="9"/>
      <c r="L37" s="137"/>
      <c r="M37" s="11"/>
      <c r="N37" s="11"/>
      <c r="O37" s="11"/>
      <c r="P37" s="11"/>
      <c r="Q37" s="11"/>
      <c r="R37" s="11"/>
      <c r="S37" s="11"/>
      <c r="T37" s="11"/>
      <c r="U37" s="11"/>
      <c r="V37" s="11"/>
      <c r="X37" s="12"/>
    </row>
    <row r="38" spans="1:34" ht="33" hidden="1" customHeight="1" x14ac:dyDescent="0.25">
      <c r="A38" s="135"/>
      <c r="B38" s="144"/>
      <c r="C38" s="145"/>
      <c r="D38" s="145"/>
      <c r="E38" s="145"/>
      <c r="F38" s="145"/>
      <c r="G38" s="145"/>
      <c r="H38" s="145"/>
      <c r="I38" s="145"/>
      <c r="J38" s="146"/>
      <c r="K38" s="9"/>
      <c r="L38" s="137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2"/>
      <c r="X38" s="12"/>
    </row>
    <row r="39" spans="1:34" hidden="1" x14ac:dyDescent="0.25">
      <c r="A39" s="135"/>
      <c r="B39" s="147"/>
      <c r="C39" s="148"/>
      <c r="D39" s="148"/>
      <c r="E39" s="148"/>
      <c r="F39" s="148"/>
      <c r="G39" s="148"/>
      <c r="H39" s="148"/>
      <c r="I39" s="148"/>
      <c r="J39" s="149"/>
      <c r="K39" s="9"/>
      <c r="L39" s="137"/>
      <c r="M39" s="11"/>
      <c r="N39" s="11"/>
      <c r="O39" s="11"/>
      <c r="P39" s="11"/>
      <c r="Q39" s="11"/>
      <c r="R39" s="11"/>
      <c r="S39" s="11"/>
      <c r="T39" s="11"/>
      <c r="U39" s="11"/>
      <c r="V39" s="11"/>
      <c r="X39" s="12"/>
    </row>
    <row r="40" spans="1:34" s="107" customFormat="1" ht="15" hidden="1" customHeight="1" x14ac:dyDescent="0.25">
      <c r="A40" s="135" t="s">
        <v>87</v>
      </c>
      <c r="B40" s="150" t="s">
        <v>88</v>
      </c>
      <c r="C40" s="151"/>
      <c r="D40" s="151"/>
      <c r="E40" s="151"/>
      <c r="F40" s="151"/>
      <c r="G40" s="151"/>
      <c r="H40" s="151"/>
      <c r="I40" s="151"/>
      <c r="J40" s="152"/>
      <c r="K40" s="153"/>
      <c r="L40" s="137"/>
      <c r="M40" s="154"/>
      <c r="N40" s="154"/>
      <c r="O40" s="154"/>
      <c r="P40" s="154"/>
      <c r="Q40" s="154"/>
      <c r="R40" s="154"/>
      <c r="S40" s="154"/>
      <c r="T40" s="154"/>
      <c r="U40" s="154"/>
      <c r="V40" s="154"/>
      <c r="W40" s="155"/>
      <c r="X40" s="155"/>
    </row>
    <row r="41" spans="1:34" hidden="1" x14ac:dyDescent="0.25">
      <c r="A41" s="135"/>
      <c r="B41" s="54"/>
      <c r="C41" s="55"/>
      <c r="D41" s="55"/>
      <c r="E41" s="55"/>
      <c r="F41" s="55"/>
      <c r="G41" s="55"/>
      <c r="H41" s="55"/>
      <c r="I41" s="55"/>
      <c r="J41" s="56"/>
      <c r="K41" s="9"/>
      <c r="L41" s="137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2" t="s">
        <v>89</v>
      </c>
      <c r="X41" s="12" t="b">
        <v>0</v>
      </c>
    </row>
    <row r="42" spans="1:34" s="107" customFormat="1" ht="15" customHeight="1" x14ac:dyDescent="0.25">
      <c r="A42" s="135" t="s">
        <v>90</v>
      </c>
      <c r="B42" s="138" t="s">
        <v>91</v>
      </c>
      <c r="C42" s="139"/>
      <c r="D42" s="139"/>
      <c r="E42" s="139"/>
      <c r="F42" s="139"/>
      <c r="G42" s="139"/>
      <c r="H42" s="139"/>
      <c r="I42" s="139"/>
      <c r="J42" s="156"/>
      <c r="K42" s="153"/>
      <c r="L42" s="137"/>
      <c r="M42" s="154"/>
      <c r="N42" s="154"/>
      <c r="O42" s="154"/>
      <c r="P42" s="154"/>
      <c r="Q42" s="154"/>
      <c r="R42" s="154"/>
      <c r="S42" s="154"/>
      <c r="T42" s="154"/>
      <c r="U42" s="154"/>
      <c r="V42" s="154"/>
      <c r="W42" s="12" t="s">
        <v>92</v>
      </c>
      <c r="X42" s="155" t="b">
        <v>1</v>
      </c>
    </row>
    <row r="43" spans="1:34" ht="28.5" customHeight="1" x14ac:dyDescent="0.25">
      <c r="A43" s="135"/>
      <c r="B43" s="157" t="s">
        <v>93</v>
      </c>
      <c r="C43" s="158"/>
      <c r="D43" s="158"/>
      <c r="E43" s="158"/>
      <c r="F43" s="158"/>
      <c r="G43" s="158"/>
      <c r="H43" s="158"/>
      <c r="I43" s="158"/>
      <c r="J43" s="159"/>
      <c r="K43" s="9"/>
      <c r="L43" s="137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2"/>
      <c r="X43" s="12"/>
    </row>
    <row r="44" spans="1:34" s="107" customFormat="1" ht="15" customHeight="1" x14ac:dyDescent="0.25">
      <c r="A44" s="135" t="s">
        <v>90</v>
      </c>
      <c r="B44" s="138" t="s">
        <v>94</v>
      </c>
      <c r="C44" s="139"/>
      <c r="D44" s="139"/>
      <c r="E44" s="139"/>
      <c r="F44" s="139"/>
      <c r="G44" s="139"/>
      <c r="H44" s="139"/>
      <c r="I44" s="139"/>
      <c r="J44" s="156"/>
      <c r="K44" s="153"/>
      <c r="L44" s="137"/>
      <c r="M44" s="154"/>
      <c r="N44" s="154"/>
      <c r="O44" s="154"/>
      <c r="P44" s="154"/>
      <c r="Q44" s="154"/>
      <c r="R44" s="154"/>
      <c r="S44" s="154"/>
      <c r="T44" s="154"/>
      <c r="U44" s="154"/>
      <c r="V44" s="154"/>
      <c r="W44" s="155"/>
      <c r="X44" s="155"/>
    </row>
    <row r="45" spans="1:34" ht="25.5" customHeight="1" x14ac:dyDescent="0.25">
      <c r="A45" s="135"/>
      <c r="B45" s="160" t="s">
        <v>95</v>
      </c>
      <c r="C45" s="161"/>
      <c r="D45" s="161"/>
      <c r="E45" s="161"/>
      <c r="F45" s="161"/>
      <c r="G45" s="161"/>
      <c r="H45" s="161"/>
      <c r="I45" s="161"/>
      <c r="J45" s="162"/>
      <c r="K45" s="9"/>
      <c r="L45" s="137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2"/>
      <c r="X45" s="12"/>
    </row>
    <row r="46" spans="1:34" hidden="1" x14ac:dyDescent="0.25">
      <c r="A46" s="135"/>
      <c r="B46" s="147"/>
      <c r="C46" s="148"/>
      <c r="D46" s="148"/>
      <c r="E46" s="148"/>
      <c r="F46" s="148"/>
      <c r="G46" s="148"/>
      <c r="H46" s="148"/>
      <c r="I46" s="148"/>
      <c r="J46" s="149"/>
      <c r="K46" s="9"/>
      <c r="L46" s="137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2"/>
      <c r="X46" s="12"/>
      <c r="Z46" s="27" t="s">
        <v>13</v>
      </c>
      <c r="AA46" s="163" t="s">
        <v>96</v>
      </c>
    </row>
    <row r="47" spans="1:34" s="107" customFormat="1" ht="30" customHeight="1" x14ac:dyDescent="0.25">
      <c r="A47" s="135" t="s">
        <v>97</v>
      </c>
      <c r="B47" s="150" t="s">
        <v>98</v>
      </c>
      <c r="C47" s="151"/>
      <c r="D47" s="151"/>
      <c r="E47" s="151"/>
      <c r="F47" s="151"/>
      <c r="G47" s="151"/>
      <c r="H47" s="151"/>
      <c r="I47" s="151"/>
      <c r="J47" s="152"/>
      <c r="K47" s="153"/>
      <c r="L47" s="137"/>
      <c r="M47" s="154"/>
      <c r="N47" s="154"/>
      <c r="O47" s="154"/>
      <c r="P47" s="154"/>
      <c r="Q47" s="154"/>
      <c r="R47" s="154"/>
      <c r="S47" s="154"/>
      <c r="T47" s="154"/>
      <c r="U47" s="154"/>
      <c r="V47" s="154"/>
      <c r="W47" s="155"/>
      <c r="X47" s="155"/>
      <c r="Z47" s="27" t="s">
        <v>19</v>
      </c>
      <c r="AA47" s="163" t="s">
        <v>99</v>
      </c>
    </row>
    <row r="48" spans="1:34" ht="21" customHeight="1" x14ac:dyDescent="0.25">
      <c r="A48" s="164" t="s">
        <v>100</v>
      </c>
      <c r="B48" s="165" t="s">
        <v>101</v>
      </c>
      <c r="C48" s="166"/>
      <c r="D48" s="167" t="s">
        <v>102</v>
      </c>
      <c r="E48" s="167"/>
      <c r="F48" s="167"/>
      <c r="G48" s="167"/>
      <c r="H48" s="167"/>
      <c r="I48" s="167"/>
      <c r="J48" s="168"/>
      <c r="K48" s="9"/>
      <c r="L48" s="169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2"/>
      <c r="X48" s="12"/>
      <c r="Z48" s="27" t="s">
        <v>23</v>
      </c>
      <c r="AA48" s="163" t="s">
        <v>103</v>
      </c>
      <c r="AB48" s="163"/>
      <c r="AC48" s="163"/>
      <c r="AD48" s="163"/>
      <c r="AE48" s="163"/>
      <c r="AF48" s="163"/>
      <c r="AG48" s="163"/>
      <c r="AH48" s="163"/>
    </row>
    <row r="49" spans="1:34" ht="21" customHeight="1" x14ac:dyDescent="0.25">
      <c r="A49" s="164" t="s">
        <v>104</v>
      </c>
      <c r="B49" s="165" t="s">
        <v>105</v>
      </c>
      <c r="C49" s="166"/>
      <c r="D49" s="167" t="s">
        <v>106</v>
      </c>
      <c r="E49" s="167"/>
      <c r="F49" s="167"/>
      <c r="G49" s="167"/>
      <c r="H49" s="167"/>
      <c r="I49" s="167"/>
      <c r="J49" s="168"/>
      <c r="K49" s="9"/>
      <c r="L49" s="169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2"/>
      <c r="X49" s="12"/>
      <c r="Z49" s="27" t="s">
        <v>27</v>
      </c>
      <c r="AA49" s="163" t="s">
        <v>107</v>
      </c>
      <c r="AB49" s="163"/>
      <c r="AC49" s="163"/>
      <c r="AD49" s="163"/>
      <c r="AE49" s="163"/>
      <c r="AF49" s="163"/>
      <c r="AG49" s="163"/>
      <c r="AH49" s="163"/>
    </row>
    <row r="50" spans="1:34" ht="21" customHeight="1" x14ac:dyDescent="0.25">
      <c r="A50" s="164" t="s">
        <v>108</v>
      </c>
      <c r="B50" s="165" t="s">
        <v>109</v>
      </c>
      <c r="C50" s="166"/>
      <c r="D50" s="167" t="s">
        <v>110</v>
      </c>
      <c r="E50" s="167"/>
      <c r="F50" s="167"/>
      <c r="G50" s="167"/>
      <c r="H50" s="167"/>
      <c r="I50" s="167"/>
      <c r="J50" s="168"/>
      <c r="K50" s="9"/>
      <c r="L50" s="169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2"/>
      <c r="X50" s="12"/>
      <c r="Z50" s="27" t="s">
        <v>31</v>
      </c>
      <c r="AA50" s="13" t="s">
        <v>111</v>
      </c>
      <c r="AB50" s="163"/>
      <c r="AC50" s="163"/>
      <c r="AD50" s="163"/>
      <c r="AE50" s="163"/>
      <c r="AF50" s="163"/>
      <c r="AG50" s="163"/>
      <c r="AH50" s="163"/>
    </row>
    <row r="51" spans="1:34" ht="21" hidden="1" customHeight="1" x14ac:dyDescent="0.25">
      <c r="A51" s="170"/>
      <c r="B51" s="170"/>
      <c r="C51" s="39"/>
      <c r="D51" s="39"/>
      <c r="E51" s="39"/>
      <c r="F51" s="39"/>
      <c r="G51" s="39"/>
      <c r="H51" s="39"/>
      <c r="I51" s="39"/>
      <c r="J51" s="140"/>
      <c r="K51" s="9"/>
      <c r="L51" s="9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2"/>
      <c r="X51" s="12"/>
      <c r="Z51" s="27" t="s">
        <v>33</v>
      </c>
      <c r="AA51" s="163" t="s">
        <v>112</v>
      </c>
    </row>
    <row r="52" spans="1:34" ht="26.25" hidden="1" customHeight="1" x14ac:dyDescent="0.4">
      <c r="A52" s="42"/>
      <c r="B52" s="43" t="s">
        <v>113</v>
      </c>
      <c r="C52" s="44"/>
      <c r="D52" s="44"/>
      <c r="E52" s="44"/>
      <c r="F52" s="44"/>
      <c r="G52" s="44"/>
      <c r="H52" s="44"/>
      <c r="I52" s="44"/>
      <c r="J52" s="45"/>
      <c r="K52" s="46"/>
      <c r="L52" s="46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12"/>
      <c r="X52" s="12"/>
      <c r="AA52" s="163" t="s">
        <v>105</v>
      </c>
    </row>
    <row r="53" spans="1:34" ht="5.25" hidden="1" customHeight="1" x14ac:dyDescent="0.4">
      <c r="A53" s="130"/>
      <c r="B53" s="131"/>
      <c r="C53" s="44"/>
      <c r="D53" s="44"/>
      <c r="E53" s="44"/>
      <c r="F53" s="44"/>
      <c r="G53" s="44"/>
      <c r="H53" s="44"/>
      <c r="I53" s="44"/>
      <c r="J53" s="45"/>
      <c r="K53" s="132"/>
      <c r="L53" s="132"/>
      <c r="M53" s="133"/>
      <c r="N53" s="133"/>
      <c r="O53" s="133"/>
      <c r="P53" s="133"/>
      <c r="Q53" s="133"/>
      <c r="R53" s="133"/>
      <c r="S53" s="133"/>
      <c r="T53" s="133"/>
      <c r="U53" s="133"/>
      <c r="V53" s="133"/>
      <c r="W53" s="12"/>
      <c r="X53" s="12"/>
      <c r="AA53" s="163" t="s">
        <v>101</v>
      </c>
    </row>
    <row r="54" spans="1:34" hidden="1" x14ac:dyDescent="0.25">
      <c r="A54" s="171"/>
      <c r="B54" s="54"/>
      <c r="C54" s="55"/>
      <c r="D54" s="55"/>
      <c r="E54" s="55"/>
      <c r="F54" s="55"/>
      <c r="G54" s="55"/>
      <c r="H54" s="55"/>
      <c r="I54" s="55"/>
      <c r="J54" s="56"/>
      <c r="K54" s="9"/>
      <c r="L54" s="172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2"/>
      <c r="X54" s="12"/>
      <c r="AA54" s="163" t="s">
        <v>109</v>
      </c>
    </row>
    <row r="55" spans="1:34" hidden="1" outlineLevel="1" x14ac:dyDescent="0.25">
      <c r="A55" s="101"/>
      <c r="B55" s="102" t="s">
        <v>114</v>
      </c>
      <c r="C55" s="55"/>
      <c r="D55" s="55"/>
      <c r="E55" s="55"/>
      <c r="F55" s="55"/>
      <c r="G55" s="55"/>
      <c r="H55" s="55"/>
      <c r="I55" s="55"/>
      <c r="J55" s="56"/>
      <c r="K55" s="103"/>
      <c r="L55" s="104"/>
      <c r="M55" s="105"/>
      <c r="N55" s="105"/>
      <c r="O55" s="105"/>
      <c r="P55" s="105"/>
      <c r="Q55" s="105"/>
      <c r="R55" s="105"/>
      <c r="S55" s="105"/>
      <c r="T55" s="105"/>
      <c r="U55" s="105"/>
      <c r="V55" s="105"/>
      <c r="W55" s="12"/>
      <c r="X55" s="12"/>
      <c r="AA55" s="163" t="s">
        <v>115</v>
      </c>
    </row>
    <row r="56" spans="1:34" hidden="1" outlineLevel="1" x14ac:dyDescent="0.25">
      <c r="A56" s="171"/>
      <c r="B56" s="173"/>
      <c r="C56" s="55"/>
      <c r="D56" s="55"/>
      <c r="E56" s="55"/>
      <c r="F56" s="55"/>
      <c r="G56" s="55"/>
      <c r="H56" s="55"/>
      <c r="I56" s="55"/>
      <c r="J56" s="56"/>
      <c r="K56" s="9"/>
      <c r="L56" s="172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2"/>
      <c r="X56" s="12"/>
      <c r="AA56" s="163" t="s">
        <v>116</v>
      </c>
    </row>
    <row r="57" spans="1:34" ht="15" customHeight="1" outlineLevel="1" x14ac:dyDescent="0.25">
      <c r="A57" s="135" t="s">
        <v>117</v>
      </c>
      <c r="B57" s="150" t="s">
        <v>118</v>
      </c>
      <c r="C57" s="151"/>
      <c r="D57" s="151"/>
      <c r="E57" s="151"/>
      <c r="F57" s="151"/>
      <c r="G57" s="151"/>
      <c r="H57" s="151"/>
      <c r="I57" s="151"/>
      <c r="J57" s="152"/>
      <c r="K57" s="9"/>
      <c r="L57" s="137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2"/>
      <c r="X57" s="12"/>
      <c r="AA57" s="163" t="s">
        <v>119</v>
      </c>
    </row>
    <row r="58" spans="1:34" ht="28.5" customHeight="1" outlineLevel="1" x14ac:dyDescent="0.25">
      <c r="A58" s="170"/>
      <c r="B58" s="144" t="s">
        <v>120</v>
      </c>
      <c r="C58" s="145"/>
      <c r="D58" s="145"/>
      <c r="E58" s="145"/>
      <c r="F58" s="145"/>
      <c r="G58" s="145"/>
      <c r="H58" s="145"/>
      <c r="I58" s="145"/>
      <c r="J58" s="146"/>
      <c r="K58" s="9"/>
      <c r="L58" s="9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2"/>
      <c r="X58" s="12"/>
      <c r="AA58" s="163" t="s">
        <v>121</v>
      </c>
    </row>
    <row r="59" spans="1:34" hidden="1" x14ac:dyDescent="0.25">
      <c r="A59" s="170"/>
      <c r="B59" s="170"/>
      <c r="C59" s="39"/>
      <c r="D59" s="39"/>
      <c r="E59" s="39"/>
      <c r="F59" s="39"/>
      <c r="G59" s="39"/>
      <c r="H59" s="39"/>
      <c r="I59" s="39"/>
      <c r="J59" s="140"/>
      <c r="K59" s="9"/>
      <c r="L59" s="9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2"/>
      <c r="X59" s="12"/>
      <c r="AA59" s="13" t="s">
        <v>122</v>
      </c>
    </row>
    <row r="60" spans="1:34" hidden="1" outlineLevel="1" x14ac:dyDescent="0.25">
      <c r="A60" s="101"/>
      <c r="B60" s="102" t="s">
        <v>123</v>
      </c>
      <c r="C60" s="55"/>
      <c r="D60" s="55"/>
      <c r="E60" s="55"/>
      <c r="F60" s="55"/>
      <c r="G60" s="55"/>
      <c r="H60" s="55"/>
      <c r="I60" s="55"/>
      <c r="J60" s="56"/>
      <c r="K60" s="103"/>
      <c r="L60" s="104"/>
      <c r="M60" s="105"/>
      <c r="N60" s="105"/>
      <c r="O60" s="105"/>
      <c r="P60" s="105"/>
      <c r="Q60" s="105"/>
      <c r="R60" s="105"/>
      <c r="S60" s="105"/>
      <c r="T60" s="105"/>
      <c r="U60" s="105"/>
      <c r="V60" s="105"/>
      <c r="W60" s="12"/>
      <c r="X60" s="12"/>
      <c r="AA60" s="163" t="s">
        <v>124</v>
      </c>
    </row>
    <row r="61" spans="1:34" hidden="1" outlineLevel="1" x14ac:dyDescent="0.25">
      <c r="A61" s="171"/>
      <c r="B61" s="173"/>
      <c r="C61" s="55"/>
      <c r="D61" s="55"/>
      <c r="E61" s="55"/>
      <c r="F61" s="55"/>
      <c r="G61" s="55"/>
      <c r="H61" s="55"/>
      <c r="I61" s="55"/>
      <c r="J61" s="56"/>
      <c r="K61" s="9"/>
      <c r="L61" s="172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2"/>
      <c r="X61" s="12"/>
      <c r="AA61" s="163" t="s">
        <v>125</v>
      </c>
    </row>
    <row r="62" spans="1:34" ht="15" hidden="1" customHeight="1" outlineLevel="1" x14ac:dyDescent="0.25">
      <c r="A62" s="135" t="s">
        <v>126</v>
      </c>
      <c r="B62" s="150" t="s">
        <v>127</v>
      </c>
      <c r="C62" s="151"/>
      <c r="D62" s="151"/>
      <c r="E62" s="151"/>
      <c r="F62" s="151"/>
      <c r="G62" s="151"/>
      <c r="H62" s="151"/>
      <c r="I62" s="151"/>
      <c r="J62" s="152"/>
      <c r="K62" s="9"/>
      <c r="L62" s="137"/>
      <c r="M62" s="11"/>
      <c r="N62" s="11"/>
      <c r="O62" s="11"/>
      <c r="P62" s="11"/>
      <c r="Q62" s="11"/>
      <c r="R62" s="11"/>
      <c r="S62" s="11"/>
      <c r="T62" s="11"/>
      <c r="U62" s="11"/>
      <c r="V62" s="11"/>
      <c r="AA62" s="163" t="s">
        <v>128</v>
      </c>
    </row>
    <row r="63" spans="1:34" ht="27" hidden="1" customHeight="1" outlineLevel="1" x14ac:dyDescent="0.25">
      <c r="A63" s="135"/>
      <c r="B63" s="144" t="s">
        <v>129</v>
      </c>
      <c r="C63" s="145"/>
      <c r="D63" s="145"/>
      <c r="E63" s="145"/>
      <c r="F63" s="145"/>
      <c r="G63" s="145"/>
      <c r="H63" s="145"/>
      <c r="I63" s="145"/>
      <c r="J63" s="146"/>
      <c r="K63" s="9"/>
      <c r="L63" s="137"/>
      <c r="M63" s="11"/>
      <c r="N63" s="11"/>
      <c r="O63" s="11"/>
      <c r="P63" s="11"/>
      <c r="Q63" s="11"/>
      <c r="R63" s="11"/>
      <c r="S63" s="11"/>
      <c r="T63" s="11"/>
      <c r="U63" s="11"/>
      <c r="V63" s="11"/>
      <c r="AA63" s="13" t="s">
        <v>130</v>
      </c>
    </row>
    <row r="64" spans="1:34" hidden="1" outlineLevel="1" x14ac:dyDescent="0.25">
      <c r="A64" s="135"/>
      <c r="B64" s="173"/>
      <c r="C64" s="55"/>
      <c r="D64" s="55"/>
      <c r="E64" s="55"/>
      <c r="F64" s="55"/>
      <c r="G64" s="55"/>
      <c r="H64" s="55"/>
      <c r="I64" s="55"/>
      <c r="J64" s="56"/>
      <c r="K64" s="9"/>
      <c r="L64" s="137"/>
      <c r="M64" s="11"/>
      <c r="N64" s="11"/>
      <c r="O64" s="11"/>
      <c r="P64" s="11"/>
      <c r="Q64" s="11"/>
      <c r="R64" s="11"/>
      <c r="S64" s="11"/>
      <c r="T64" s="11"/>
      <c r="U64" s="11"/>
      <c r="V64" s="11"/>
      <c r="AA64" s="163" t="s">
        <v>131</v>
      </c>
    </row>
    <row r="65" spans="1:27" s="107" customFormat="1" ht="14.45" hidden="1" customHeight="1" outlineLevel="1" x14ac:dyDescent="0.25">
      <c r="A65" s="135" t="s">
        <v>132</v>
      </c>
      <c r="B65" s="150" t="s">
        <v>133</v>
      </c>
      <c r="C65" s="151"/>
      <c r="D65" s="151"/>
      <c r="E65" s="151"/>
      <c r="F65" s="151"/>
      <c r="G65" s="151"/>
      <c r="H65" s="151"/>
      <c r="I65" s="151"/>
      <c r="J65" s="152"/>
      <c r="K65" s="153"/>
      <c r="L65" s="137"/>
      <c r="M65" s="154"/>
      <c r="N65" s="154"/>
      <c r="O65" s="154"/>
      <c r="P65" s="154"/>
      <c r="Q65" s="154"/>
      <c r="R65" s="154"/>
      <c r="S65" s="154"/>
      <c r="T65" s="154"/>
      <c r="U65" s="154"/>
      <c r="V65" s="154"/>
      <c r="AA65" s="163" t="s">
        <v>134</v>
      </c>
    </row>
    <row r="66" spans="1:27" ht="23.45" hidden="1" customHeight="1" outlineLevel="1" x14ac:dyDescent="0.25">
      <c r="A66" s="135"/>
      <c r="B66" s="174"/>
      <c r="C66" s="175" t="s">
        <v>135</v>
      </c>
      <c r="D66" s="175"/>
      <c r="E66" s="175"/>
      <c r="F66" s="176">
        <v>43282</v>
      </c>
      <c r="G66" s="176"/>
      <c r="H66" s="176"/>
      <c r="I66" s="176"/>
      <c r="J66" s="177"/>
      <c r="K66" s="9"/>
      <c r="L66" s="137"/>
      <c r="M66" s="11"/>
      <c r="N66" s="11"/>
      <c r="O66" s="11"/>
      <c r="P66" s="11"/>
      <c r="Q66" s="11"/>
      <c r="R66" s="11"/>
      <c r="S66" s="11"/>
      <c r="T66" s="11"/>
      <c r="U66" s="11"/>
      <c r="V66" s="11"/>
    </row>
    <row r="67" spans="1:27" ht="23.45" hidden="1" customHeight="1" outlineLevel="1" x14ac:dyDescent="0.25">
      <c r="A67" s="135"/>
      <c r="B67" s="174"/>
      <c r="C67" s="175" t="s">
        <v>136</v>
      </c>
      <c r="D67" s="175"/>
      <c r="E67" s="175"/>
      <c r="F67" s="176" t="s">
        <v>137</v>
      </c>
      <c r="G67" s="176"/>
      <c r="H67" s="176"/>
      <c r="I67" s="176"/>
      <c r="J67" s="177"/>
      <c r="K67" s="9"/>
      <c r="L67" s="137"/>
      <c r="M67" s="11"/>
      <c r="N67" s="11"/>
      <c r="O67" s="11"/>
      <c r="P67" s="11"/>
      <c r="Q67" s="11"/>
      <c r="R67" s="11"/>
      <c r="S67" s="11"/>
      <c r="T67" s="11"/>
      <c r="U67" s="11"/>
      <c r="V67" s="11"/>
    </row>
    <row r="68" spans="1:27" ht="23.45" hidden="1" customHeight="1" outlineLevel="1" x14ac:dyDescent="0.25">
      <c r="A68" s="135"/>
      <c r="B68" s="174"/>
      <c r="C68" s="175" t="s">
        <v>138</v>
      </c>
      <c r="D68" s="175"/>
      <c r="E68" s="175"/>
      <c r="F68" s="176"/>
      <c r="G68" s="176"/>
      <c r="H68" s="176"/>
      <c r="I68" s="176"/>
      <c r="J68" s="177"/>
      <c r="K68" s="9"/>
      <c r="L68" s="137"/>
      <c r="M68" s="11"/>
      <c r="N68" s="11"/>
      <c r="O68" s="11"/>
      <c r="P68" s="11"/>
      <c r="Q68" s="11"/>
      <c r="R68" s="11"/>
      <c r="S68" s="11"/>
      <c r="T68" s="11"/>
      <c r="U68" s="11"/>
      <c r="V68" s="11"/>
    </row>
    <row r="69" spans="1:27" ht="23.45" hidden="1" customHeight="1" outlineLevel="1" x14ac:dyDescent="0.25">
      <c r="A69" s="135"/>
      <c r="B69" s="174"/>
      <c r="C69" s="175" t="s">
        <v>139</v>
      </c>
      <c r="D69" s="175"/>
      <c r="E69" s="175"/>
      <c r="F69" s="176"/>
      <c r="G69" s="176"/>
      <c r="H69" s="176"/>
      <c r="I69" s="176"/>
      <c r="J69" s="177"/>
      <c r="K69" s="9"/>
      <c r="L69" s="137"/>
      <c r="M69" s="11"/>
      <c r="N69" s="11"/>
      <c r="O69" s="11"/>
      <c r="P69" s="11"/>
      <c r="Q69" s="11"/>
      <c r="R69" s="11"/>
      <c r="S69" s="11"/>
      <c r="T69" s="11"/>
      <c r="U69" s="11"/>
      <c r="V69" s="11"/>
    </row>
    <row r="70" spans="1:27" ht="23.45" hidden="1" customHeight="1" outlineLevel="1" x14ac:dyDescent="0.25">
      <c r="A70" s="135"/>
      <c r="B70" s="174"/>
      <c r="C70" s="175" t="s">
        <v>140</v>
      </c>
      <c r="D70" s="175"/>
      <c r="E70" s="175"/>
      <c r="F70" s="176" t="s">
        <v>141</v>
      </c>
      <c r="G70" s="176"/>
      <c r="H70" s="176"/>
      <c r="I70" s="176"/>
      <c r="J70" s="177"/>
      <c r="K70" s="9"/>
      <c r="L70" s="137"/>
      <c r="M70" s="11"/>
      <c r="N70" s="11"/>
      <c r="O70" s="11"/>
      <c r="P70" s="11"/>
      <c r="Q70" s="11"/>
      <c r="R70" s="11"/>
      <c r="S70" s="11"/>
      <c r="T70" s="11"/>
      <c r="U70" s="11"/>
      <c r="V70" s="11"/>
    </row>
    <row r="71" spans="1:27" ht="23.45" hidden="1" customHeight="1" outlineLevel="1" x14ac:dyDescent="0.25">
      <c r="A71" s="135"/>
      <c r="B71" s="174"/>
      <c r="C71" s="175" t="s">
        <v>142</v>
      </c>
      <c r="D71" s="175"/>
      <c r="E71" s="175"/>
      <c r="F71" s="176" t="s">
        <v>143</v>
      </c>
      <c r="G71" s="176"/>
      <c r="H71" s="176"/>
      <c r="I71" s="176"/>
      <c r="J71" s="177"/>
      <c r="K71" s="9"/>
      <c r="L71" s="137"/>
      <c r="M71" s="11"/>
      <c r="N71" s="11"/>
      <c r="O71" s="11"/>
      <c r="P71" s="11"/>
      <c r="Q71" s="11"/>
      <c r="R71" s="11"/>
      <c r="S71" s="11"/>
      <c r="T71" s="11"/>
      <c r="U71" s="11"/>
      <c r="V71" s="11"/>
    </row>
    <row r="72" spans="1:27" ht="23.45" hidden="1" customHeight="1" outlineLevel="1" x14ac:dyDescent="0.25">
      <c r="A72" s="135"/>
      <c r="B72" s="174"/>
      <c r="C72" s="175" t="s">
        <v>144</v>
      </c>
      <c r="D72" s="175"/>
      <c r="E72" s="175"/>
      <c r="F72" s="176"/>
      <c r="G72" s="176"/>
      <c r="H72" s="176"/>
      <c r="I72" s="176"/>
      <c r="J72" s="177"/>
      <c r="K72" s="9"/>
      <c r="L72" s="137"/>
      <c r="M72" s="11"/>
      <c r="N72" s="11"/>
      <c r="O72" s="11"/>
      <c r="P72" s="11"/>
      <c r="Q72" s="11"/>
      <c r="R72" s="11"/>
      <c r="S72" s="11"/>
      <c r="T72" s="11"/>
      <c r="U72" s="11"/>
      <c r="V72" s="11"/>
    </row>
    <row r="73" spans="1:27" hidden="1" outlineLevel="1" x14ac:dyDescent="0.25">
      <c r="A73" s="135"/>
      <c r="B73" s="54"/>
      <c r="C73" s="55"/>
      <c r="D73" s="55"/>
      <c r="E73" s="55"/>
      <c r="F73" s="55"/>
      <c r="G73" s="55"/>
      <c r="H73" s="55"/>
      <c r="I73" s="55"/>
      <c r="J73" s="56"/>
      <c r="K73" s="9"/>
      <c r="L73" s="137"/>
      <c r="M73" s="11"/>
      <c r="N73" s="11"/>
      <c r="O73" s="11"/>
      <c r="P73" s="11"/>
      <c r="Q73" s="11"/>
      <c r="R73" s="11"/>
      <c r="S73" s="11"/>
      <c r="T73" s="11"/>
      <c r="U73" s="11"/>
      <c r="V73" s="11"/>
    </row>
    <row r="74" spans="1:27" s="107" customFormat="1" ht="15" customHeight="1" outlineLevel="1" x14ac:dyDescent="0.25">
      <c r="A74" s="135" t="s">
        <v>145</v>
      </c>
      <c r="B74" s="127" t="s">
        <v>146</v>
      </c>
      <c r="C74" s="128"/>
      <c r="D74" s="128"/>
      <c r="E74" s="128"/>
      <c r="F74" s="128"/>
      <c r="G74" s="128"/>
      <c r="H74" s="128"/>
      <c r="I74" s="128"/>
      <c r="J74" s="178"/>
      <c r="K74" s="153"/>
      <c r="L74" s="137"/>
      <c r="M74" s="154"/>
      <c r="N74" s="154"/>
      <c r="O74" s="154"/>
      <c r="P74" s="154"/>
      <c r="Q74" s="154"/>
      <c r="R74" s="154"/>
      <c r="S74" s="154"/>
      <c r="T74" s="154"/>
      <c r="U74" s="154"/>
      <c r="V74" s="154"/>
    </row>
    <row r="75" spans="1:27" ht="26.25" customHeight="1" outlineLevel="1" x14ac:dyDescent="0.25">
      <c r="A75" s="135"/>
      <c r="B75" s="144" t="s">
        <v>85</v>
      </c>
      <c r="C75" s="145"/>
      <c r="D75" s="145"/>
      <c r="E75" s="145"/>
      <c r="F75" s="145"/>
      <c r="G75" s="145"/>
      <c r="H75" s="145"/>
      <c r="I75" s="145"/>
      <c r="J75" s="146"/>
      <c r="K75" s="9"/>
      <c r="L75" s="137"/>
      <c r="M75" s="11"/>
      <c r="N75" s="11"/>
      <c r="O75" s="11"/>
      <c r="P75" s="11"/>
      <c r="Q75" s="11"/>
      <c r="R75" s="11"/>
      <c r="S75" s="11"/>
      <c r="T75" s="11"/>
      <c r="U75" s="11"/>
      <c r="V75" s="11"/>
    </row>
    <row r="76" spans="1:27" hidden="1" x14ac:dyDescent="0.25">
      <c r="A76" s="171"/>
      <c r="B76" s="170"/>
      <c r="C76" s="55"/>
      <c r="D76" s="55"/>
      <c r="E76" s="55"/>
      <c r="F76" s="55"/>
      <c r="G76" s="55"/>
      <c r="H76" s="55"/>
      <c r="I76" s="55"/>
      <c r="J76" s="56"/>
      <c r="K76" s="9"/>
      <c r="L76" s="172"/>
      <c r="M76" s="11"/>
      <c r="N76" s="11"/>
      <c r="O76" s="11"/>
      <c r="P76" s="11"/>
      <c r="Q76" s="11"/>
      <c r="R76" s="11"/>
      <c r="S76" s="11"/>
      <c r="T76" s="11"/>
      <c r="U76" s="11"/>
      <c r="V76" s="11"/>
    </row>
    <row r="77" spans="1:27" hidden="1" outlineLevel="1" x14ac:dyDescent="0.25">
      <c r="A77" s="101"/>
      <c r="B77" s="102" t="s">
        <v>147</v>
      </c>
      <c r="C77" s="55"/>
      <c r="D77" s="55"/>
      <c r="E77" s="55"/>
      <c r="F77" s="55"/>
      <c r="G77" s="55"/>
      <c r="H77" s="55"/>
      <c r="I77" s="55"/>
      <c r="J77" s="56"/>
      <c r="K77" s="103"/>
      <c r="L77" s="104"/>
      <c r="M77" s="105"/>
      <c r="N77" s="105"/>
      <c r="O77" s="105"/>
      <c r="P77" s="105"/>
      <c r="Q77" s="105"/>
      <c r="R77" s="105"/>
      <c r="S77" s="105"/>
      <c r="T77" s="105"/>
      <c r="U77" s="105"/>
      <c r="V77" s="105"/>
    </row>
    <row r="78" spans="1:27" s="107" customFormat="1" ht="38.450000000000003" hidden="1" customHeight="1" outlineLevel="1" x14ac:dyDescent="0.25">
      <c r="A78" s="135" t="s">
        <v>148</v>
      </c>
      <c r="B78" s="150" t="s">
        <v>149</v>
      </c>
      <c r="C78" s="151"/>
      <c r="D78" s="151"/>
      <c r="E78" s="151"/>
      <c r="F78" s="151"/>
      <c r="G78" s="151"/>
      <c r="H78" s="151"/>
      <c r="I78" s="151"/>
      <c r="J78" s="152"/>
      <c r="K78" s="153"/>
      <c r="L78" s="137"/>
      <c r="M78" s="154"/>
      <c r="N78" s="154"/>
      <c r="O78" s="154"/>
      <c r="P78" s="154"/>
      <c r="Q78" s="154"/>
      <c r="R78" s="154"/>
      <c r="S78" s="154"/>
      <c r="T78" s="154"/>
      <c r="U78" s="154"/>
      <c r="V78" s="154"/>
    </row>
    <row r="79" spans="1:27" ht="27.75" hidden="1" customHeight="1" outlineLevel="1" x14ac:dyDescent="0.25">
      <c r="A79" s="179"/>
      <c r="B79" s="144" t="s">
        <v>150</v>
      </c>
      <c r="C79" s="145"/>
      <c r="D79" s="145"/>
      <c r="E79" s="145"/>
      <c r="F79" s="145"/>
      <c r="G79" s="145"/>
      <c r="H79" s="145"/>
      <c r="I79" s="145"/>
      <c r="J79" s="146"/>
      <c r="K79" s="9"/>
      <c r="L79" s="180"/>
      <c r="M79" s="11"/>
      <c r="N79" s="11"/>
      <c r="O79" s="11"/>
      <c r="P79" s="11"/>
      <c r="Q79" s="11"/>
      <c r="R79" s="11"/>
      <c r="S79" s="11"/>
      <c r="T79" s="11"/>
      <c r="U79" s="11"/>
      <c r="V79" s="11"/>
    </row>
    <row r="80" spans="1:27" hidden="1" x14ac:dyDescent="0.25">
      <c r="A80" s="179"/>
      <c r="B80" s="174"/>
      <c r="C80" s="181"/>
      <c r="D80" s="181"/>
      <c r="E80" s="181"/>
      <c r="F80" s="181"/>
      <c r="G80" s="181"/>
      <c r="H80" s="181"/>
      <c r="I80" s="181"/>
      <c r="J80" s="182"/>
      <c r="K80" s="9"/>
      <c r="L80" s="180"/>
      <c r="M80" s="11"/>
      <c r="N80" s="11"/>
      <c r="O80" s="11"/>
      <c r="P80" s="11"/>
      <c r="Q80" s="11"/>
      <c r="R80" s="11"/>
      <c r="S80" s="11"/>
      <c r="T80" s="11"/>
      <c r="U80" s="11"/>
      <c r="V80" s="11"/>
    </row>
    <row r="81" spans="1:22" ht="5.25" hidden="1" customHeight="1" x14ac:dyDescent="0.4">
      <c r="A81" s="130"/>
      <c r="B81" s="131"/>
      <c r="C81" s="44"/>
      <c r="D81" s="44"/>
      <c r="E81" s="44"/>
      <c r="F81" s="44"/>
      <c r="G81" s="44"/>
      <c r="H81" s="44"/>
      <c r="I81" s="44"/>
      <c r="J81" s="45"/>
      <c r="K81" s="132"/>
      <c r="L81" s="132"/>
      <c r="M81" s="133"/>
      <c r="N81" s="133"/>
      <c r="O81" s="133"/>
      <c r="P81" s="133"/>
      <c r="Q81" s="133"/>
      <c r="R81" s="133"/>
      <c r="S81" s="133"/>
      <c r="T81" s="133"/>
      <c r="U81" s="133"/>
      <c r="V81" s="133"/>
    </row>
    <row r="82" spans="1:22" s="184" customFormat="1" hidden="1" x14ac:dyDescent="0.25">
      <c r="A82" s="14"/>
      <c r="B82" s="174"/>
      <c r="C82" s="181"/>
      <c r="D82" s="181"/>
      <c r="E82" s="181"/>
      <c r="F82" s="181"/>
      <c r="G82" s="181"/>
      <c r="H82" s="181"/>
      <c r="I82" s="181"/>
      <c r="J82" s="182"/>
      <c r="K82" s="10"/>
      <c r="L82" s="10"/>
      <c r="M82" s="183"/>
      <c r="N82" s="183"/>
      <c r="O82" s="183"/>
      <c r="P82" s="183"/>
      <c r="Q82" s="183"/>
      <c r="R82" s="183"/>
      <c r="S82" s="183"/>
      <c r="T82" s="183"/>
      <c r="U82" s="183"/>
      <c r="V82" s="183"/>
    </row>
    <row r="83" spans="1:22" s="107" customFormat="1" ht="15" customHeight="1" x14ac:dyDescent="0.25">
      <c r="A83" s="108" t="s">
        <v>151</v>
      </c>
      <c r="B83" s="150" t="s">
        <v>152</v>
      </c>
      <c r="C83" s="151"/>
      <c r="D83" s="151"/>
      <c r="E83" s="151"/>
      <c r="F83" s="151"/>
      <c r="G83" s="151"/>
      <c r="H83" s="151"/>
      <c r="I83" s="151"/>
      <c r="J83" s="152"/>
      <c r="K83" s="153"/>
      <c r="L83" s="112"/>
      <c r="M83" s="154"/>
      <c r="N83" s="154"/>
      <c r="O83" s="154"/>
      <c r="P83" s="154"/>
      <c r="Q83" s="154"/>
      <c r="R83" s="154"/>
      <c r="S83" s="154"/>
      <c r="T83" s="154"/>
      <c r="U83" s="154"/>
      <c r="V83" s="154"/>
    </row>
    <row r="84" spans="1:22" ht="16.5" customHeight="1" x14ac:dyDescent="0.25">
      <c r="A84" s="14"/>
      <c r="B84" s="144" t="s">
        <v>153</v>
      </c>
      <c r="C84" s="145"/>
      <c r="D84" s="145"/>
      <c r="E84" s="145"/>
      <c r="F84" s="145"/>
      <c r="G84" s="145"/>
      <c r="H84" s="145"/>
      <c r="I84" s="145"/>
      <c r="J84" s="146"/>
      <c r="K84" s="9"/>
      <c r="L84" s="10"/>
      <c r="M84" s="11"/>
      <c r="N84" s="11"/>
      <c r="O84" s="11"/>
      <c r="P84" s="11"/>
      <c r="Q84" s="11"/>
      <c r="R84" s="11"/>
      <c r="S84" s="11"/>
      <c r="T84" s="11"/>
      <c r="U84" s="11"/>
      <c r="V84" s="11"/>
    </row>
    <row r="85" spans="1:22" hidden="1" x14ac:dyDescent="0.25">
      <c r="A85" s="14"/>
      <c r="B85" s="54"/>
      <c r="C85" s="55"/>
      <c r="D85" s="55"/>
      <c r="E85" s="55"/>
      <c r="F85" s="55"/>
      <c r="G85" s="55"/>
      <c r="H85" s="55"/>
      <c r="I85" s="55"/>
      <c r="J85" s="56"/>
      <c r="K85" s="9"/>
      <c r="L85" s="10"/>
      <c r="M85" s="11"/>
      <c r="N85" s="11"/>
      <c r="O85" s="11"/>
      <c r="P85" s="11"/>
      <c r="Q85" s="11"/>
      <c r="R85" s="11"/>
      <c r="S85" s="11"/>
      <c r="T85" s="11"/>
      <c r="U85" s="11"/>
      <c r="V85" s="11"/>
    </row>
    <row r="86" spans="1:22" ht="26.25" hidden="1" x14ac:dyDescent="0.4">
      <c r="A86" s="42"/>
      <c r="B86" s="43" t="s">
        <v>154</v>
      </c>
      <c r="C86" s="44"/>
      <c r="D86" s="44"/>
      <c r="E86" s="44"/>
      <c r="F86" s="44"/>
      <c r="G86" s="44"/>
      <c r="H86" s="44"/>
      <c r="I86" s="44"/>
      <c r="J86" s="45"/>
      <c r="K86" s="46"/>
      <c r="L86" s="46"/>
      <c r="M86" s="47"/>
      <c r="N86" s="47"/>
      <c r="O86" s="47"/>
      <c r="P86" s="47"/>
      <c r="Q86" s="47"/>
      <c r="R86" s="47"/>
      <c r="S86" s="47"/>
      <c r="T86" s="47"/>
      <c r="U86" s="47"/>
      <c r="V86" s="47"/>
    </row>
    <row r="87" spans="1:22" ht="5.25" hidden="1" customHeight="1" x14ac:dyDescent="0.4">
      <c r="A87" s="130"/>
      <c r="B87" s="131"/>
      <c r="C87" s="44"/>
      <c r="D87" s="44"/>
      <c r="E87" s="44"/>
      <c r="F87" s="44"/>
      <c r="G87" s="44"/>
      <c r="H87" s="44"/>
      <c r="I87" s="44"/>
      <c r="J87" s="45"/>
      <c r="K87" s="132"/>
      <c r="L87" s="132"/>
      <c r="M87" s="133"/>
      <c r="N87" s="133"/>
      <c r="O87" s="133"/>
      <c r="P87" s="133"/>
      <c r="Q87" s="133"/>
      <c r="R87" s="133"/>
      <c r="S87" s="133"/>
      <c r="T87" s="133"/>
      <c r="U87" s="133"/>
      <c r="V87" s="133"/>
    </row>
    <row r="88" spans="1:22" s="107" customFormat="1" ht="15" hidden="1" customHeight="1" x14ac:dyDescent="0.25">
      <c r="A88" s="108" t="s">
        <v>155</v>
      </c>
      <c r="B88" s="150" t="s">
        <v>156</v>
      </c>
      <c r="C88" s="151"/>
      <c r="D88" s="151"/>
      <c r="E88" s="151"/>
      <c r="F88" s="151"/>
      <c r="G88" s="151"/>
      <c r="H88" s="151"/>
      <c r="I88" s="151"/>
      <c r="J88" s="152"/>
      <c r="K88" s="153"/>
      <c r="L88" s="112"/>
      <c r="M88" s="154"/>
      <c r="N88" s="154"/>
      <c r="O88" s="154"/>
      <c r="P88" s="154"/>
      <c r="Q88" s="154"/>
      <c r="R88" s="154"/>
      <c r="S88" s="154"/>
      <c r="T88" s="154"/>
      <c r="U88" s="154"/>
      <c r="V88" s="154"/>
    </row>
    <row r="89" spans="1:22" ht="27.75" hidden="1" customHeight="1" x14ac:dyDescent="0.25">
      <c r="A89" s="54"/>
      <c r="B89" s="185" t="s">
        <v>157</v>
      </c>
      <c r="C89" s="186"/>
      <c r="D89" s="186"/>
      <c r="E89" s="186"/>
      <c r="F89" s="186"/>
      <c r="G89" s="186"/>
      <c r="H89" s="186"/>
      <c r="I89" s="186"/>
      <c r="J89" s="187"/>
      <c r="K89" s="9"/>
      <c r="L89" s="57"/>
      <c r="M89" s="11"/>
      <c r="N89" s="11"/>
      <c r="O89" s="11"/>
      <c r="P89" s="11"/>
      <c r="Q89" s="11"/>
      <c r="R89" s="11"/>
      <c r="S89" s="11"/>
      <c r="T89" s="11"/>
      <c r="U89" s="11"/>
      <c r="V89" s="11"/>
    </row>
    <row r="90" spans="1:22" hidden="1" x14ac:dyDescent="0.25">
      <c r="A90" s="54"/>
      <c r="B90" s="188" t="s">
        <v>158</v>
      </c>
      <c r="C90" s="189"/>
      <c r="D90" s="189"/>
      <c r="E90" s="189"/>
      <c r="F90" s="189"/>
      <c r="G90" s="189"/>
      <c r="H90" s="189"/>
      <c r="I90" s="189"/>
      <c r="J90" s="190"/>
      <c r="K90" s="9"/>
      <c r="L90" s="57"/>
      <c r="M90" s="11"/>
      <c r="N90" s="11"/>
      <c r="O90" s="11"/>
      <c r="P90" s="11"/>
      <c r="Q90" s="11"/>
      <c r="R90" s="11"/>
      <c r="S90" s="11"/>
      <c r="T90" s="11"/>
      <c r="U90" s="11"/>
      <c r="V90" s="11"/>
    </row>
    <row r="91" spans="1:22" x14ac:dyDescent="0.25">
      <c r="A91" s="54"/>
      <c r="B91" s="191" t="s">
        <v>159</v>
      </c>
      <c r="C91" s="192"/>
      <c r="D91" s="193" t="str">
        <f t="shared" ref="D91:I91" si="0">D$111</f>
        <v>FY19</v>
      </c>
      <c r="E91" s="193" t="str">
        <f t="shared" si="0"/>
        <v>FY20</v>
      </c>
      <c r="F91" s="193" t="str">
        <f t="shared" si="0"/>
        <v>FY21</v>
      </c>
      <c r="G91" s="193" t="str">
        <f t="shared" si="0"/>
        <v>FY22</v>
      </c>
      <c r="H91" s="193" t="str">
        <f t="shared" si="0"/>
        <v>FY23</v>
      </c>
      <c r="I91" s="193" t="str">
        <f t="shared" si="0"/>
        <v>FY24</v>
      </c>
      <c r="J91" s="194" t="s">
        <v>160</v>
      </c>
      <c r="K91" s="9"/>
      <c r="L91" s="57"/>
      <c r="M91" s="11"/>
      <c r="N91" s="11"/>
      <c r="O91" s="11"/>
      <c r="P91" s="11"/>
      <c r="Q91" s="11"/>
      <c r="R91" s="11"/>
      <c r="S91" s="11"/>
      <c r="T91" s="11"/>
      <c r="U91" s="11"/>
      <c r="V91" s="11"/>
    </row>
    <row r="92" spans="1:22" ht="15" customHeight="1" x14ac:dyDescent="0.25">
      <c r="A92" s="54"/>
      <c r="B92" s="195" t="s">
        <v>161</v>
      </c>
      <c r="C92" s="196"/>
      <c r="D92" s="197">
        <f t="shared" ref="D92:I92" si="1">(D127+D139)-SUM(D101)</f>
        <v>124971.53345888123</v>
      </c>
      <c r="E92" s="197">
        <f t="shared" si="1"/>
        <v>0</v>
      </c>
      <c r="F92" s="197">
        <f t="shared" si="1"/>
        <v>0</v>
      </c>
      <c r="G92" s="197">
        <f t="shared" si="1"/>
        <v>0</v>
      </c>
      <c r="H92" s="197">
        <f t="shared" si="1"/>
        <v>0</v>
      </c>
      <c r="I92" s="197">
        <f t="shared" si="1"/>
        <v>0</v>
      </c>
      <c r="J92" s="198">
        <f>SUM(D92:I92)</f>
        <v>124971.53345888123</v>
      </c>
      <c r="K92" s="9"/>
      <c r="L92" s="57"/>
      <c r="M92" s="11"/>
      <c r="N92" s="11"/>
      <c r="O92" s="11"/>
      <c r="P92" s="11"/>
      <c r="Q92" s="11"/>
      <c r="R92" s="11"/>
      <c r="S92" s="11"/>
      <c r="T92" s="11"/>
      <c r="U92" s="11"/>
      <c r="V92" s="11"/>
    </row>
    <row r="93" spans="1:22" ht="15" hidden="1" customHeight="1" outlineLevel="1" x14ac:dyDescent="0.25">
      <c r="A93" s="54"/>
      <c r="B93" s="199" t="s">
        <v>162</v>
      </c>
      <c r="C93" s="200"/>
      <c r="D93" s="201">
        <v>0</v>
      </c>
      <c r="E93" s="201">
        <v>0</v>
      </c>
      <c r="F93" s="201">
        <v>0</v>
      </c>
      <c r="G93" s="201">
        <v>0</v>
      </c>
      <c r="H93" s="201">
        <v>0</v>
      </c>
      <c r="I93" s="201">
        <v>0</v>
      </c>
      <c r="J93" s="198">
        <f>SUM(D93:I93)</f>
        <v>0</v>
      </c>
      <c r="K93" s="9"/>
      <c r="L93" s="57"/>
      <c r="M93" s="11"/>
      <c r="N93" s="11"/>
      <c r="O93" s="11"/>
      <c r="P93" s="11"/>
      <c r="Q93" s="11"/>
      <c r="R93" s="11"/>
      <c r="S93" s="11"/>
      <c r="T93" s="11"/>
      <c r="U93" s="11"/>
      <c r="V93" s="11"/>
    </row>
    <row r="94" spans="1:22" ht="15" hidden="1" customHeight="1" outlineLevel="1" x14ac:dyDescent="0.25">
      <c r="A94" s="54"/>
      <c r="B94" s="199" t="s">
        <v>163</v>
      </c>
      <c r="C94" s="200"/>
      <c r="D94" s="201">
        <v>0</v>
      </c>
      <c r="E94" s="201">
        <v>0</v>
      </c>
      <c r="F94" s="201">
        <v>0</v>
      </c>
      <c r="G94" s="201">
        <v>0</v>
      </c>
      <c r="H94" s="201">
        <v>0</v>
      </c>
      <c r="I94" s="201">
        <v>0</v>
      </c>
      <c r="J94" s="198">
        <f>SUM(D94:I94)</f>
        <v>0</v>
      </c>
      <c r="K94" s="9"/>
      <c r="L94" s="57"/>
      <c r="M94" s="11"/>
      <c r="N94" s="11"/>
      <c r="O94" s="11"/>
      <c r="P94" s="11"/>
      <c r="Q94" s="11"/>
      <c r="R94" s="11"/>
      <c r="S94" s="11"/>
      <c r="T94" s="11"/>
      <c r="U94" s="11"/>
      <c r="V94" s="11"/>
    </row>
    <row r="95" spans="1:22" ht="15" hidden="1" customHeight="1" outlineLevel="1" x14ac:dyDescent="0.25">
      <c r="A95" s="54"/>
      <c r="B95" s="199" t="s">
        <v>164</v>
      </c>
      <c r="C95" s="200"/>
      <c r="D95" s="201">
        <v>0</v>
      </c>
      <c r="E95" s="201">
        <v>0</v>
      </c>
      <c r="F95" s="201">
        <v>0</v>
      </c>
      <c r="G95" s="201">
        <v>0</v>
      </c>
      <c r="H95" s="201">
        <v>0</v>
      </c>
      <c r="I95" s="201">
        <v>0</v>
      </c>
      <c r="J95" s="198">
        <f>SUM(D95:I95)</f>
        <v>0</v>
      </c>
      <c r="K95" s="9"/>
      <c r="L95" s="57"/>
      <c r="M95" s="11"/>
      <c r="N95" s="11"/>
      <c r="O95" s="11"/>
      <c r="P95" s="11"/>
      <c r="Q95" s="11"/>
      <c r="R95" s="11"/>
      <c r="S95" s="11"/>
      <c r="T95" s="11"/>
      <c r="U95" s="11"/>
      <c r="V95" s="11"/>
    </row>
    <row r="96" spans="1:22" ht="15" hidden="1" customHeight="1" outlineLevel="1" x14ac:dyDescent="0.25">
      <c r="A96" s="54"/>
      <c r="B96" s="199" t="s">
        <v>165</v>
      </c>
      <c r="C96" s="200"/>
      <c r="D96" s="201">
        <v>0</v>
      </c>
      <c r="E96" s="201">
        <v>0</v>
      </c>
      <c r="F96" s="201">
        <v>0</v>
      </c>
      <c r="G96" s="201">
        <v>0</v>
      </c>
      <c r="H96" s="201">
        <v>0</v>
      </c>
      <c r="I96" s="201">
        <v>0</v>
      </c>
      <c r="J96" s="198">
        <f>SUM(D96:I96)</f>
        <v>0</v>
      </c>
      <c r="K96" s="9"/>
      <c r="L96" s="57"/>
      <c r="M96" s="11"/>
      <c r="N96" s="11"/>
      <c r="O96" s="11"/>
      <c r="P96" s="11"/>
      <c r="Q96" s="11"/>
      <c r="R96" s="11"/>
      <c r="S96" s="11"/>
      <c r="T96" s="11"/>
      <c r="U96" s="11"/>
      <c r="V96" s="11"/>
    </row>
    <row r="97" spans="1:24" ht="15" customHeight="1" collapsed="1" x14ac:dyDescent="0.25">
      <c r="A97" s="54"/>
      <c r="B97" s="191" t="s">
        <v>166</v>
      </c>
      <c r="C97" s="192"/>
      <c r="D97" s="202"/>
      <c r="E97" s="202"/>
      <c r="F97" s="203"/>
      <c r="G97" s="203"/>
      <c r="H97" s="203"/>
      <c r="I97" s="203"/>
      <c r="J97" s="204"/>
      <c r="K97" s="9"/>
      <c r="L97" s="57"/>
      <c r="M97" s="11"/>
      <c r="N97" s="11"/>
      <c r="O97" s="11"/>
      <c r="P97" s="11"/>
      <c r="Q97" s="11"/>
      <c r="R97" s="11"/>
      <c r="S97" s="11"/>
      <c r="T97" s="11"/>
      <c r="U97" s="11"/>
      <c r="V97" s="11"/>
    </row>
    <row r="98" spans="1:24" x14ac:dyDescent="0.25">
      <c r="A98" s="54"/>
      <c r="B98" s="195" t="s">
        <v>167</v>
      </c>
      <c r="C98" s="196"/>
      <c r="D98" s="205"/>
      <c r="E98" s="205"/>
      <c r="F98" s="205"/>
      <c r="G98" s="205"/>
      <c r="H98" s="205"/>
      <c r="I98" s="205"/>
      <c r="J98" s="198">
        <f>SUM(D98:I98)</f>
        <v>0</v>
      </c>
      <c r="K98" s="9"/>
      <c r="L98" s="57"/>
      <c r="M98" s="11"/>
      <c r="N98" s="11"/>
      <c r="O98" s="11"/>
      <c r="P98" s="11"/>
      <c r="Q98" s="11"/>
      <c r="R98" s="11"/>
      <c r="S98" s="11"/>
      <c r="T98" s="11"/>
      <c r="U98" s="11"/>
      <c r="V98" s="11"/>
    </row>
    <row r="99" spans="1:24" x14ac:dyDescent="0.25">
      <c r="A99" s="54"/>
      <c r="B99" s="195" t="s">
        <v>168</v>
      </c>
      <c r="C99" s="196"/>
      <c r="D99" s="205"/>
      <c r="E99" s="205"/>
      <c r="F99" s="205"/>
      <c r="G99" s="205"/>
      <c r="H99" s="205"/>
      <c r="I99" s="205"/>
      <c r="J99" s="198">
        <f>SUM(D99:I99)</f>
        <v>0</v>
      </c>
      <c r="K99" s="9"/>
      <c r="L99" s="57"/>
      <c r="M99" s="11"/>
      <c r="N99" s="11"/>
      <c r="O99" s="11"/>
      <c r="P99" s="11"/>
      <c r="Q99" s="11"/>
      <c r="R99" s="11"/>
      <c r="S99" s="11"/>
      <c r="T99" s="11"/>
      <c r="U99" s="11"/>
      <c r="V99" s="11"/>
    </row>
    <row r="100" spans="1:24" x14ac:dyDescent="0.25">
      <c r="A100" s="54"/>
      <c r="B100" s="206" t="s">
        <v>169</v>
      </c>
      <c r="C100" s="207"/>
      <c r="D100" s="205"/>
      <c r="E100" s="205"/>
      <c r="F100" s="205"/>
      <c r="G100" s="205"/>
      <c r="H100" s="205"/>
      <c r="I100" s="205"/>
      <c r="J100" s="198">
        <f>SUM(D100:I100)</f>
        <v>0</v>
      </c>
      <c r="K100" s="9"/>
      <c r="L100" s="57"/>
      <c r="M100" s="11"/>
      <c r="N100" s="11"/>
      <c r="O100" s="11"/>
      <c r="P100" s="11"/>
      <c r="Q100" s="11"/>
      <c r="R100" s="11"/>
      <c r="S100" s="11"/>
      <c r="T100" s="11"/>
      <c r="U100" s="11"/>
      <c r="V100" s="11"/>
    </row>
    <row r="101" spans="1:24" x14ac:dyDescent="0.25">
      <c r="A101" s="54"/>
      <c r="B101" s="191" t="s">
        <v>170</v>
      </c>
      <c r="C101" s="192"/>
      <c r="D101" s="197">
        <f t="shared" ref="D101:I101" si="2">SUM(D98:D100)</f>
        <v>0</v>
      </c>
      <c r="E101" s="197">
        <f t="shared" si="2"/>
        <v>0</v>
      </c>
      <c r="F101" s="197">
        <f t="shared" si="2"/>
        <v>0</v>
      </c>
      <c r="G101" s="197">
        <f t="shared" si="2"/>
        <v>0</v>
      </c>
      <c r="H101" s="197">
        <f t="shared" si="2"/>
        <v>0</v>
      </c>
      <c r="I101" s="197">
        <f t="shared" si="2"/>
        <v>0</v>
      </c>
      <c r="J101" s="198">
        <f>SUM(D101:I101)</f>
        <v>0</v>
      </c>
      <c r="K101" s="9"/>
      <c r="L101" s="57"/>
      <c r="M101" s="11"/>
      <c r="N101" s="11"/>
      <c r="O101" s="11"/>
      <c r="P101" s="11"/>
      <c r="Q101" s="11"/>
      <c r="R101" s="11"/>
      <c r="S101" s="11"/>
      <c r="T101" s="11"/>
      <c r="U101" s="11"/>
      <c r="V101" s="11"/>
    </row>
    <row r="102" spans="1:24" s="107" customFormat="1" ht="15.75" thickBot="1" x14ac:dyDescent="0.3">
      <c r="A102" s="108"/>
      <c r="B102" s="208" t="s">
        <v>171</v>
      </c>
      <c r="C102" s="209"/>
      <c r="D102" s="210">
        <f t="shared" ref="D102:J102" si="3">SUM(D92:D96)+D101</f>
        <v>124971.53345888123</v>
      </c>
      <c r="E102" s="210">
        <f t="shared" si="3"/>
        <v>0</v>
      </c>
      <c r="F102" s="210">
        <f t="shared" si="3"/>
        <v>0</v>
      </c>
      <c r="G102" s="210">
        <f t="shared" si="3"/>
        <v>0</v>
      </c>
      <c r="H102" s="210">
        <f t="shared" si="3"/>
        <v>0</v>
      </c>
      <c r="I102" s="210">
        <f t="shared" si="3"/>
        <v>0</v>
      </c>
      <c r="J102" s="211">
        <f t="shared" si="3"/>
        <v>124971.53345888123</v>
      </c>
      <c r="K102" s="153"/>
      <c r="L102" s="112"/>
      <c r="M102" s="154"/>
      <c r="N102" s="154"/>
      <c r="O102" s="154"/>
      <c r="P102" s="154"/>
      <c r="Q102" s="154"/>
      <c r="R102" s="154"/>
      <c r="S102" s="154"/>
      <c r="T102" s="154"/>
      <c r="U102" s="154"/>
      <c r="V102" s="154"/>
    </row>
    <row r="103" spans="1:24" ht="15.75" thickTop="1" x14ac:dyDescent="0.25">
      <c r="A103" s="54"/>
      <c r="B103" s="212"/>
      <c r="C103" s="55"/>
      <c r="D103" s="55"/>
      <c r="E103" s="55"/>
      <c r="F103" s="55"/>
      <c r="G103" s="55"/>
      <c r="H103" s="55"/>
      <c r="I103" s="55"/>
      <c r="J103" s="56"/>
      <c r="K103" s="9"/>
      <c r="L103" s="57"/>
      <c r="M103" s="11"/>
      <c r="N103" s="11"/>
      <c r="O103" s="11"/>
      <c r="P103" s="11"/>
      <c r="Q103" s="11"/>
      <c r="R103" s="11"/>
      <c r="S103" s="11"/>
      <c r="T103" s="11"/>
      <c r="U103" s="11"/>
      <c r="V103" s="11"/>
    </row>
    <row r="104" spans="1:24" ht="23.25" customHeight="1" x14ac:dyDescent="0.25">
      <c r="A104" s="135" t="s">
        <v>172</v>
      </c>
      <c r="B104" s="213" t="s">
        <v>173</v>
      </c>
      <c r="C104" s="214"/>
      <c r="D104" s="214"/>
      <c r="E104" s="214"/>
      <c r="F104" s="214"/>
      <c r="G104" s="214"/>
      <c r="H104" s="214"/>
      <c r="I104" s="214"/>
      <c r="J104" s="215"/>
      <c r="K104" s="9"/>
      <c r="L104" s="137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06" t="s">
        <v>82</v>
      </c>
      <c r="X104" s="106" t="b">
        <v>0</v>
      </c>
    </row>
    <row r="105" spans="1:24" ht="15" hidden="1" customHeight="1" x14ac:dyDescent="0.25">
      <c r="A105" s="54"/>
      <c r="B105" s="185" t="s">
        <v>174</v>
      </c>
      <c r="C105" s="186"/>
      <c r="D105" s="186"/>
      <c r="E105" s="186"/>
      <c r="F105" s="186"/>
      <c r="G105" s="186"/>
      <c r="H105" s="216">
        <v>0</v>
      </c>
      <c r="I105" s="217"/>
      <c r="J105" s="140"/>
      <c r="K105" s="9"/>
      <c r="L105" s="57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06" t="s">
        <v>85</v>
      </c>
      <c r="X105" s="106" t="b">
        <v>1</v>
      </c>
    </row>
    <row r="106" spans="1:24" ht="15" hidden="1" customHeight="1" x14ac:dyDescent="0.25">
      <c r="A106" s="54"/>
      <c r="B106" s="185" t="s">
        <v>175</v>
      </c>
      <c r="C106" s="186"/>
      <c r="D106" s="186"/>
      <c r="E106" s="186"/>
      <c r="F106" s="186"/>
      <c r="G106" s="186"/>
      <c r="H106" s="39"/>
      <c r="I106" s="39"/>
      <c r="J106" s="140"/>
      <c r="K106" s="9"/>
      <c r="L106" s="57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06"/>
      <c r="X106" s="106"/>
    </row>
    <row r="107" spans="1:24" hidden="1" x14ac:dyDescent="0.25">
      <c r="A107" s="54"/>
      <c r="B107" s="54"/>
      <c r="C107" s="55"/>
      <c r="D107" s="55"/>
      <c r="E107" s="55"/>
      <c r="F107" s="55"/>
      <c r="G107" s="55"/>
      <c r="H107" s="55"/>
      <c r="I107" s="55"/>
      <c r="J107" s="56"/>
      <c r="K107" s="9"/>
      <c r="L107" s="57"/>
      <c r="M107" s="11"/>
      <c r="N107" s="11"/>
      <c r="O107" s="11"/>
      <c r="P107" s="11"/>
      <c r="Q107" s="11"/>
      <c r="R107" s="11"/>
      <c r="S107" s="11"/>
      <c r="T107" s="11"/>
      <c r="U107" s="11"/>
      <c r="V107" s="11"/>
    </row>
    <row r="108" spans="1:24" s="107" customFormat="1" ht="15" hidden="1" customHeight="1" outlineLevel="1" x14ac:dyDescent="0.25">
      <c r="A108" s="108" t="s">
        <v>172</v>
      </c>
      <c r="B108" s="213" t="s">
        <v>176</v>
      </c>
      <c r="C108" s="214"/>
      <c r="D108" s="214"/>
      <c r="E108" s="214"/>
      <c r="F108" s="214"/>
      <c r="G108" s="214"/>
      <c r="H108" s="214"/>
      <c r="I108" s="214"/>
      <c r="J108" s="215"/>
      <c r="K108" s="153"/>
      <c r="L108" s="112"/>
      <c r="M108" s="154"/>
      <c r="N108" s="154"/>
      <c r="O108" s="154"/>
      <c r="P108" s="154"/>
      <c r="Q108" s="154"/>
      <c r="R108" s="154"/>
      <c r="S108" s="154"/>
      <c r="T108" s="154"/>
      <c r="U108" s="154"/>
      <c r="V108" s="154"/>
    </row>
    <row r="109" spans="1:24" ht="30.75" hidden="1" customHeight="1" outlineLevel="1" x14ac:dyDescent="0.25">
      <c r="A109" s="54"/>
      <c r="B109" s="185" t="s">
        <v>177</v>
      </c>
      <c r="C109" s="186"/>
      <c r="D109" s="186"/>
      <c r="E109" s="186"/>
      <c r="F109" s="186"/>
      <c r="G109" s="186"/>
      <c r="H109" s="186"/>
      <c r="I109" s="186"/>
      <c r="J109" s="187"/>
      <c r="K109" s="9"/>
      <c r="L109" s="57"/>
      <c r="M109" s="11"/>
      <c r="N109" s="11"/>
      <c r="O109" s="11"/>
      <c r="P109" s="11"/>
      <c r="Q109" s="11"/>
      <c r="R109" s="11"/>
      <c r="S109" s="11"/>
      <c r="T109" s="11"/>
      <c r="U109" s="11"/>
      <c r="V109" s="11"/>
    </row>
    <row r="110" spans="1:24" hidden="1" outlineLevel="1" x14ac:dyDescent="0.25">
      <c r="A110" s="54"/>
      <c r="B110" s="188" t="s">
        <v>178</v>
      </c>
      <c r="C110" s="189"/>
      <c r="D110" s="189"/>
      <c r="E110" s="189"/>
      <c r="F110" s="189"/>
      <c r="G110" s="189"/>
      <c r="H110" s="189"/>
      <c r="I110" s="189"/>
      <c r="J110" s="190"/>
      <c r="K110" s="9"/>
      <c r="L110" s="57"/>
      <c r="M110" s="11"/>
      <c r="N110" s="11"/>
      <c r="O110" s="11"/>
      <c r="P110" s="11"/>
      <c r="Q110" s="11"/>
      <c r="R110" s="11"/>
      <c r="S110" s="11"/>
      <c r="T110" s="11"/>
      <c r="U110" s="11"/>
      <c r="V110" s="11"/>
    </row>
    <row r="111" spans="1:24" hidden="1" outlineLevel="1" x14ac:dyDescent="0.25">
      <c r="A111" s="54"/>
      <c r="B111" s="218" t="s">
        <v>179</v>
      </c>
      <c r="C111" s="219"/>
      <c r="D111" s="193" t="s">
        <v>180</v>
      </c>
      <c r="E111" s="220" t="s">
        <v>181</v>
      </c>
      <c r="F111" s="220" t="s">
        <v>182</v>
      </c>
      <c r="G111" s="220" t="s">
        <v>183</v>
      </c>
      <c r="H111" s="220" t="s">
        <v>184</v>
      </c>
      <c r="I111" s="220" t="s">
        <v>185</v>
      </c>
      <c r="J111" s="194" t="s">
        <v>160</v>
      </c>
      <c r="K111" s="9"/>
      <c r="L111" s="57"/>
      <c r="M111" s="11"/>
      <c r="N111" s="11"/>
      <c r="O111" s="11"/>
      <c r="P111" s="11"/>
      <c r="Q111" s="11"/>
      <c r="R111" s="11"/>
      <c r="S111" s="11"/>
      <c r="T111" s="11"/>
      <c r="U111" s="11"/>
      <c r="V111" s="11"/>
    </row>
    <row r="112" spans="1:24" s="226" customFormat="1" ht="15.75" hidden="1" outlineLevel="1" thickBot="1" x14ac:dyDescent="0.3">
      <c r="A112" s="54"/>
      <c r="B112" s="221" t="s">
        <v>186</v>
      </c>
      <c r="C112" s="222"/>
      <c r="D112" s="223"/>
      <c r="E112" s="224">
        <v>2.5000000000000001E-2</v>
      </c>
      <c r="F112" s="224">
        <v>2.5000000000000001E-2</v>
      </c>
      <c r="G112" s="224">
        <f>$F112</f>
        <v>2.5000000000000001E-2</v>
      </c>
      <c r="H112" s="224">
        <f>$F112</f>
        <v>2.5000000000000001E-2</v>
      </c>
      <c r="I112" s="224">
        <f>$F112</f>
        <v>2.5000000000000001E-2</v>
      </c>
      <c r="J112" s="225"/>
      <c r="K112" s="9"/>
      <c r="L112" s="57"/>
      <c r="M112" s="11"/>
      <c r="N112" s="11"/>
      <c r="O112" s="11"/>
      <c r="P112" s="11"/>
      <c r="Q112" s="11"/>
      <c r="R112" s="11"/>
      <c r="S112" s="11"/>
      <c r="T112" s="11"/>
      <c r="U112" s="11"/>
      <c r="V112" s="11"/>
    </row>
    <row r="113" spans="1:22" s="226" customFormat="1" hidden="1" outlineLevel="1" x14ac:dyDescent="0.25">
      <c r="A113" s="54"/>
      <c r="B113" s="221" t="s">
        <v>187</v>
      </c>
      <c r="C113" s="222"/>
      <c r="D113" s="197"/>
      <c r="E113" s="197"/>
      <c r="F113" s="197">
        <f>E113*(1+$G$112)</f>
        <v>0</v>
      </c>
      <c r="G113" s="197">
        <f>F113*(1+$G$112)</f>
        <v>0</v>
      </c>
      <c r="H113" s="197">
        <f>G113*(1+$H$112)</f>
        <v>0</v>
      </c>
      <c r="I113" s="197">
        <f>H113*(1+$I$112)</f>
        <v>0</v>
      </c>
      <c r="J113" s="198">
        <f>SUM(D113:I113)</f>
        <v>0</v>
      </c>
      <c r="K113" s="9"/>
      <c r="L113" s="57"/>
      <c r="M113" s="11"/>
      <c r="N113" s="11"/>
      <c r="O113" s="11"/>
      <c r="P113" s="11"/>
      <c r="Q113" s="11"/>
      <c r="R113" s="11"/>
      <c r="S113" s="11"/>
      <c r="T113" s="11"/>
      <c r="U113" s="11"/>
      <c r="V113" s="11"/>
    </row>
    <row r="114" spans="1:22" s="226" customFormat="1" ht="15.95" hidden="1" customHeight="1" outlineLevel="1" x14ac:dyDescent="0.25">
      <c r="A114" s="54"/>
      <c r="B114" s="227" t="s">
        <v>188</v>
      </c>
      <c r="C114" s="228"/>
      <c r="D114" s="201"/>
      <c r="E114" s="201"/>
      <c r="F114" s="201">
        <f>E114*(1+$G$112)</f>
        <v>0</v>
      </c>
      <c r="G114" s="201">
        <f>F114*(1+$G$112)</f>
        <v>0</v>
      </c>
      <c r="H114" s="201">
        <f>G114*(1+$H$112)</f>
        <v>0</v>
      </c>
      <c r="I114" s="201">
        <f>H114*(1+$I$112)</f>
        <v>0</v>
      </c>
      <c r="J114" s="198">
        <f>SUM(D114:I114)</f>
        <v>0</v>
      </c>
      <c r="K114" s="9"/>
      <c r="L114" s="57"/>
      <c r="M114" s="11"/>
      <c r="N114" s="11"/>
      <c r="O114" s="11"/>
      <c r="P114" s="11"/>
      <c r="Q114" s="11"/>
      <c r="R114" s="11"/>
      <c r="S114" s="11"/>
      <c r="T114" s="11"/>
      <c r="U114" s="11"/>
      <c r="V114" s="11"/>
    </row>
    <row r="115" spans="1:22" s="226" customFormat="1" hidden="1" outlineLevel="1" x14ac:dyDescent="0.25">
      <c r="A115" s="54"/>
      <c r="B115" s="221" t="s">
        <v>189</v>
      </c>
      <c r="C115" s="222"/>
      <c r="D115" s="201"/>
      <c r="E115" s="201"/>
      <c r="F115" s="201">
        <f t="shared" ref="F115:G125" si="4">E115*(1+$G$112)</f>
        <v>0</v>
      </c>
      <c r="G115" s="201">
        <f t="shared" si="4"/>
        <v>0</v>
      </c>
      <c r="H115" s="201">
        <f t="shared" ref="H115:H125" si="5">G115*(1+$H$112)</f>
        <v>0</v>
      </c>
      <c r="I115" s="201">
        <f t="shared" ref="I115:I125" si="6">H115*(1+$I$112)</f>
        <v>0</v>
      </c>
      <c r="J115" s="198"/>
      <c r="K115" s="9"/>
      <c r="L115" s="57"/>
      <c r="M115" s="11"/>
      <c r="N115" s="11"/>
      <c r="O115" s="11"/>
      <c r="P115" s="11"/>
      <c r="Q115" s="11"/>
      <c r="R115" s="11"/>
      <c r="S115" s="11"/>
      <c r="T115" s="11"/>
      <c r="U115" s="11"/>
      <c r="V115" s="11"/>
    </row>
    <row r="116" spans="1:22" s="226" customFormat="1" hidden="1" outlineLevel="1" x14ac:dyDescent="0.25">
      <c r="A116" s="54"/>
      <c r="B116" s="221" t="s">
        <v>190</v>
      </c>
      <c r="C116" s="222"/>
      <c r="D116" s="201"/>
      <c r="E116" s="201"/>
      <c r="F116" s="201">
        <f t="shared" si="4"/>
        <v>0</v>
      </c>
      <c r="G116" s="201">
        <f t="shared" si="4"/>
        <v>0</v>
      </c>
      <c r="H116" s="201">
        <f t="shared" si="5"/>
        <v>0</v>
      </c>
      <c r="I116" s="201">
        <f t="shared" si="6"/>
        <v>0</v>
      </c>
      <c r="J116" s="198"/>
      <c r="K116" s="9"/>
      <c r="L116" s="57"/>
      <c r="M116" s="11"/>
      <c r="N116" s="11"/>
      <c r="O116" s="11"/>
      <c r="P116" s="11"/>
      <c r="Q116" s="11"/>
      <c r="R116" s="11"/>
      <c r="S116" s="11"/>
      <c r="T116" s="11"/>
      <c r="U116" s="11"/>
      <c r="V116" s="11"/>
    </row>
    <row r="117" spans="1:22" s="226" customFormat="1" hidden="1" outlineLevel="1" x14ac:dyDescent="0.25">
      <c r="A117" s="54"/>
      <c r="B117" s="221" t="s">
        <v>191</v>
      </c>
      <c r="C117" s="222"/>
      <c r="D117" s="201"/>
      <c r="E117" s="201"/>
      <c r="F117" s="201">
        <f t="shared" si="4"/>
        <v>0</v>
      </c>
      <c r="G117" s="201">
        <f t="shared" si="4"/>
        <v>0</v>
      </c>
      <c r="H117" s="201">
        <f t="shared" si="5"/>
        <v>0</v>
      </c>
      <c r="I117" s="201">
        <f t="shared" si="6"/>
        <v>0</v>
      </c>
      <c r="J117" s="198"/>
      <c r="K117" s="9"/>
      <c r="L117" s="57"/>
      <c r="M117" s="11"/>
      <c r="N117" s="11"/>
      <c r="O117" s="11"/>
      <c r="P117" s="11"/>
      <c r="Q117" s="11"/>
      <c r="R117" s="11"/>
      <c r="S117" s="11"/>
      <c r="T117" s="11"/>
      <c r="U117" s="11"/>
      <c r="V117" s="11"/>
    </row>
    <row r="118" spans="1:22" s="226" customFormat="1" hidden="1" outlineLevel="1" x14ac:dyDescent="0.25">
      <c r="A118" s="54"/>
      <c r="B118" s="221" t="s">
        <v>192</v>
      </c>
      <c r="C118" s="222"/>
      <c r="D118" s="202">
        <f>D116*D117</f>
        <v>0</v>
      </c>
      <c r="E118" s="202">
        <f>E116*E117</f>
        <v>0</v>
      </c>
      <c r="F118" s="201">
        <f t="shared" si="4"/>
        <v>0</v>
      </c>
      <c r="G118" s="201">
        <f t="shared" si="4"/>
        <v>0</v>
      </c>
      <c r="H118" s="201">
        <f t="shared" si="5"/>
        <v>0</v>
      </c>
      <c r="I118" s="201">
        <f t="shared" si="6"/>
        <v>0</v>
      </c>
      <c r="J118" s="204">
        <f>SUM(D118:I118)</f>
        <v>0</v>
      </c>
      <c r="K118" s="9"/>
      <c r="L118" s="57"/>
      <c r="M118" s="11"/>
      <c r="N118" s="11"/>
      <c r="O118" s="11"/>
      <c r="P118" s="11"/>
      <c r="Q118" s="11"/>
      <c r="R118" s="11"/>
      <c r="S118" s="11"/>
      <c r="T118" s="11"/>
      <c r="U118" s="11"/>
      <c r="V118" s="11"/>
    </row>
    <row r="119" spans="1:22" s="226" customFormat="1" hidden="1" outlineLevel="1" x14ac:dyDescent="0.25">
      <c r="A119" s="54"/>
      <c r="B119" s="221" t="s">
        <v>193</v>
      </c>
      <c r="C119" s="222"/>
      <c r="D119" s="205"/>
      <c r="E119" s="202">
        <f t="shared" ref="E119:E125" si="7">E117*E118</f>
        <v>0</v>
      </c>
      <c r="F119" s="201">
        <f t="shared" si="4"/>
        <v>0</v>
      </c>
      <c r="G119" s="201">
        <f t="shared" si="4"/>
        <v>0</v>
      </c>
      <c r="H119" s="201">
        <f t="shared" si="5"/>
        <v>0</v>
      </c>
      <c r="I119" s="201">
        <f t="shared" si="6"/>
        <v>0</v>
      </c>
      <c r="J119" s="198"/>
      <c r="K119" s="9"/>
      <c r="L119" s="57"/>
      <c r="M119" s="11"/>
      <c r="N119" s="11"/>
      <c r="O119" s="11"/>
      <c r="P119" s="11"/>
      <c r="Q119" s="11"/>
      <c r="R119" s="11"/>
      <c r="S119" s="11"/>
      <c r="T119" s="11"/>
      <c r="U119" s="11"/>
      <c r="V119" s="11"/>
    </row>
    <row r="120" spans="1:22" s="226" customFormat="1" hidden="1" outlineLevel="1" x14ac:dyDescent="0.25">
      <c r="A120" s="54"/>
      <c r="B120" s="221" t="s">
        <v>194</v>
      </c>
      <c r="C120" s="222"/>
      <c r="D120" s="205"/>
      <c r="E120" s="202">
        <f t="shared" si="7"/>
        <v>0</v>
      </c>
      <c r="F120" s="201">
        <f t="shared" si="4"/>
        <v>0</v>
      </c>
      <c r="G120" s="201">
        <f t="shared" si="4"/>
        <v>0</v>
      </c>
      <c r="H120" s="201">
        <f t="shared" si="5"/>
        <v>0</v>
      </c>
      <c r="I120" s="201">
        <f t="shared" si="6"/>
        <v>0</v>
      </c>
      <c r="J120" s="198"/>
      <c r="K120" s="9"/>
      <c r="L120" s="57"/>
      <c r="M120" s="11"/>
      <c r="N120" s="11"/>
      <c r="O120" s="11"/>
      <c r="P120" s="11"/>
      <c r="Q120" s="11"/>
      <c r="R120" s="11"/>
      <c r="S120" s="11"/>
      <c r="T120" s="11"/>
      <c r="U120" s="11"/>
      <c r="V120" s="11"/>
    </row>
    <row r="121" spans="1:22" s="226" customFormat="1" hidden="1" outlineLevel="1" x14ac:dyDescent="0.25">
      <c r="A121" s="54"/>
      <c r="B121" s="206" t="s">
        <v>195</v>
      </c>
      <c r="C121" s="207"/>
      <c r="D121" s="205"/>
      <c r="E121" s="202">
        <f t="shared" si="7"/>
        <v>0</v>
      </c>
      <c r="F121" s="201">
        <f t="shared" si="4"/>
        <v>0</v>
      </c>
      <c r="G121" s="201">
        <f t="shared" si="4"/>
        <v>0</v>
      </c>
      <c r="H121" s="201">
        <f t="shared" si="5"/>
        <v>0</v>
      </c>
      <c r="I121" s="201">
        <f t="shared" si="6"/>
        <v>0</v>
      </c>
      <c r="J121" s="198"/>
      <c r="K121" s="9"/>
      <c r="L121" s="57"/>
      <c r="M121" s="11"/>
      <c r="N121" s="11"/>
      <c r="O121" s="11"/>
      <c r="P121" s="11"/>
      <c r="Q121" s="11"/>
      <c r="R121" s="11"/>
      <c r="S121" s="11"/>
      <c r="T121" s="11"/>
      <c r="U121" s="11"/>
      <c r="V121" s="11"/>
    </row>
    <row r="122" spans="1:22" s="226" customFormat="1" hidden="1" outlineLevel="1" x14ac:dyDescent="0.25">
      <c r="A122" s="54"/>
      <c r="B122" s="206" t="s">
        <v>195</v>
      </c>
      <c r="C122" s="207"/>
      <c r="D122" s="197"/>
      <c r="E122" s="202">
        <f t="shared" si="7"/>
        <v>0</v>
      </c>
      <c r="F122" s="201">
        <f t="shared" si="4"/>
        <v>0</v>
      </c>
      <c r="G122" s="201">
        <f t="shared" si="4"/>
        <v>0</v>
      </c>
      <c r="H122" s="201">
        <f t="shared" si="5"/>
        <v>0</v>
      </c>
      <c r="I122" s="201">
        <f t="shared" si="6"/>
        <v>0</v>
      </c>
      <c r="J122" s="198"/>
      <c r="K122" s="9"/>
      <c r="L122" s="57"/>
      <c r="M122" s="11"/>
      <c r="N122" s="11"/>
      <c r="O122" s="11"/>
      <c r="P122" s="11"/>
      <c r="Q122" s="11"/>
      <c r="R122" s="11"/>
      <c r="S122" s="11"/>
      <c r="T122" s="11"/>
      <c r="U122" s="11"/>
      <c r="V122" s="11"/>
    </row>
    <row r="123" spans="1:22" s="226" customFormat="1" hidden="1" outlineLevel="1" x14ac:dyDescent="0.25">
      <c r="A123" s="54"/>
      <c r="B123" s="221" t="s">
        <v>196</v>
      </c>
      <c r="C123" s="222"/>
      <c r="D123" s="197">
        <f>SUM(D118:D122)</f>
        <v>0</v>
      </c>
      <c r="E123" s="202">
        <f t="shared" si="7"/>
        <v>0</v>
      </c>
      <c r="F123" s="201">
        <f t="shared" si="4"/>
        <v>0</v>
      </c>
      <c r="G123" s="201">
        <f t="shared" si="4"/>
        <v>0</v>
      </c>
      <c r="H123" s="201">
        <f t="shared" si="5"/>
        <v>0</v>
      </c>
      <c r="I123" s="201">
        <f t="shared" si="6"/>
        <v>0</v>
      </c>
      <c r="J123" s="198">
        <f>SUM(D123:I123)</f>
        <v>0</v>
      </c>
      <c r="K123" s="9"/>
      <c r="L123" s="57"/>
      <c r="M123" s="11"/>
      <c r="N123" s="11"/>
      <c r="O123" s="11"/>
      <c r="P123" s="11"/>
      <c r="Q123" s="11"/>
      <c r="R123" s="11"/>
      <c r="S123" s="11"/>
      <c r="T123" s="11"/>
      <c r="U123" s="11"/>
      <c r="V123" s="11"/>
    </row>
    <row r="124" spans="1:22" s="226" customFormat="1" ht="15" hidden="1" customHeight="1" outlineLevel="1" x14ac:dyDescent="0.25">
      <c r="A124" s="54"/>
      <c r="B124" s="206" t="s">
        <v>197</v>
      </c>
      <c r="C124" s="207"/>
      <c r="D124" s="201"/>
      <c r="E124" s="202">
        <f t="shared" si="7"/>
        <v>0</v>
      </c>
      <c r="F124" s="201">
        <f t="shared" si="4"/>
        <v>0</v>
      </c>
      <c r="G124" s="201">
        <f t="shared" si="4"/>
        <v>0</v>
      </c>
      <c r="H124" s="201">
        <f t="shared" si="5"/>
        <v>0</v>
      </c>
      <c r="I124" s="201">
        <f t="shared" si="6"/>
        <v>0</v>
      </c>
      <c r="J124" s="198">
        <f>SUM(D124:I124)</f>
        <v>0</v>
      </c>
      <c r="K124" s="9"/>
      <c r="L124" s="57"/>
      <c r="M124" s="11"/>
      <c r="N124" s="11"/>
      <c r="O124" s="11"/>
      <c r="P124" s="11"/>
      <c r="Q124" s="11"/>
      <c r="R124" s="11"/>
      <c r="S124" s="11"/>
      <c r="T124" s="11"/>
      <c r="U124" s="11"/>
      <c r="V124" s="11"/>
    </row>
    <row r="125" spans="1:22" s="226" customFormat="1" ht="15" hidden="1" customHeight="1" outlineLevel="1" x14ac:dyDescent="0.25">
      <c r="A125" s="54"/>
      <c r="B125" s="206" t="s">
        <v>197</v>
      </c>
      <c r="C125" s="207"/>
      <c r="D125" s="201"/>
      <c r="E125" s="202">
        <f t="shared" si="7"/>
        <v>0</v>
      </c>
      <c r="F125" s="201">
        <f t="shared" si="4"/>
        <v>0</v>
      </c>
      <c r="G125" s="201">
        <f t="shared" si="4"/>
        <v>0</v>
      </c>
      <c r="H125" s="201">
        <f t="shared" si="5"/>
        <v>0</v>
      </c>
      <c r="I125" s="201">
        <f t="shared" si="6"/>
        <v>0</v>
      </c>
      <c r="J125" s="198">
        <f>SUM(D125:I125)</f>
        <v>0</v>
      </c>
      <c r="K125" s="9"/>
      <c r="L125" s="57"/>
      <c r="M125" s="11"/>
      <c r="N125" s="11"/>
      <c r="O125" s="11"/>
      <c r="P125" s="11"/>
      <c r="Q125" s="11"/>
      <c r="R125" s="11"/>
      <c r="S125" s="11"/>
      <c r="T125" s="11"/>
      <c r="U125" s="11"/>
      <c r="V125" s="11"/>
    </row>
    <row r="126" spans="1:22" s="226" customFormat="1" ht="15" hidden="1" customHeight="1" outlineLevel="1" x14ac:dyDescent="0.25">
      <c r="A126" s="54"/>
      <c r="B126" s="206" t="s">
        <v>197</v>
      </c>
      <c r="C126" s="207"/>
      <c r="D126" s="201"/>
      <c r="E126" s="201"/>
      <c r="F126" s="201">
        <f>E126*(1+$G$112)</f>
        <v>0</v>
      </c>
      <c r="G126" s="201">
        <f>F126*(1+$G$112)</f>
        <v>0</v>
      </c>
      <c r="H126" s="201">
        <f>G126*(1+$H$112)</f>
        <v>0</v>
      </c>
      <c r="I126" s="201">
        <f>H126*(1+$I$112)</f>
        <v>0</v>
      </c>
      <c r="J126" s="198">
        <f>SUM(D126:I126)</f>
        <v>0</v>
      </c>
      <c r="K126" s="9"/>
      <c r="L126" s="57"/>
      <c r="M126" s="11"/>
      <c r="N126" s="11"/>
      <c r="O126" s="11"/>
      <c r="P126" s="11"/>
      <c r="Q126" s="11"/>
      <c r="R126" s="11"/>
      <c r="S126" s="11"/>
      <c r="T126" s="11"/>
      <c r="U126" s="11"/>
      <c r="V126" s="11"/>
    </row>
    <row r="127" spans="1:22" s="231" customFormat="1" ht="15.75" hidden="1" outlineLevel="1" thickBot="1" x14ac:dyDescent="0.3">
      <c r="A127" s="108"/>
      <c r="B127" s="208" t="s">
        <v>198</v>
      </c>
      <c r="C127" s="209"/>
      <c r="D127" s="229">
        <f t="shared" ref="D127:J127" si="8">D113+D114+D123+D124+D126+D125</f>
        <v>0</v>
      </c>
      <c r="E127" s="229">
        <f t="shared" si="8"/>
        <v>0</v>
      </c>
      <c r="F127" s="229">
        <f t="shared" si="8"/>
        <v>0</v>
      </c>
      <c r="G127" s="229">
        <f t="shared" si="8"/>
        <v>0</v>
      </c>
      <c r="H127" s="229">
        <f t="shared" si="8"/>
        <v>0</v>
      </c>
      <c r="I127" s="229">
        <f t="shared" si="8"/>
        <v>0</v>
      </c>
      <c r="J127" s="230">
        <f t="shared" si="8"/>
        <v>0</v>
      </c>
      <c r="K127" s="153"/>
      <c r="L127" s="112"/>
      <c r="M127" s="154"/>
      <c r="N127" s="154"/>
      <c r="O127" s="154"/>
      <c r="P127" s="154"/>
      <c r="Q127" s="154"/>
      <c r="R127" s="154"/>
      <c r="S127" s="154"/>
      <c r="T127" s="154"/>
      <c r="U127" s="154"/>
      <c r="V127" s="154"/>
    </row>
    <row r="128" spans="1:22" s="226" customFormat="1" hidden="1" outlineLevel="1" x14ac:dyDescent="0.25">
      <c r="A128" s="54"/>
      <c r="B128" s="212"/>
      <c r="C128" s="55"/>
      <c r="D128" s="55"/>
      <c r="E128" s="55"/>
      <c r="F128" s="55"/>
      <c r="G128" s="55"/>
      <c r="H128" s="55"/>
      <c r="I128" s="55"/>
      <c r="J128" s="56"/>
      <c r="K128" s="9"/>
      <c r="L128" s="57"/>
      <c r="M128" s="11"/>
      <c r="N128" s="11"/>
      <c r="O128" s="11"/>
      <c r="P128" s="11"/>
      <c r="Q128" s="11"/>
      <c r="R128" s="11"/>
      <c r="S128" s="11"/>
      <c r="T128" s="11"/>
      <c r="U128" s="11"/>
      <c r="V128" s="11"/>
    </row>
    <row r="129" spans="1:22" s="226" customFormat="1" hidden="1" x14ac:dyDescent="0.25">
      <c r="A129" s="54"/>
      <c r="B129" s="212"/>
      <c r="C129" s="55"/>
      <c r="D129" s="55"/>
      <c r="E129" s="55"/>
      <c r="F129" s="55"/>
      <c r="G129" s="55"/>
      <c r="H129" s="55"/>
      <c r="I129" s="55"/>
      <c r="J129" s="56"/>
      <c r="K129" s="9"/>
      <c r="L129" s="57"/>
      <c r="M129" s="11"/>
      <c r="N129" s="11"/>
      <c r="O129" s="11"/>
      <c r="P129" s="11"/>
      <c r="Q129" s="11"/>
      <c r="R129" s="11"/>
      <c r="S129" s="11"/>
      <c r="T129" s="11"/>
      <c r="U129" s="11"/>
      <c r="V129" s="11"/>
    </row>
    <row r="130" spans="1:22" s="231" customFormat="1" ht="15" customHeight="1" outlineLevel="1" x14ac:dyDescent="0.25">
      <c r="A130" s="108" t="s">
        <v>199</v>
      </c>
      <c r="B130" s="213" t="s">
        <v>200</v>
      </c>
      <c r="C130" s="214"/>
      <c r="D130" s="214"/>
      <c r="E130" s="214"/>
      <c r="F130" s="214"/>
      <c r="G130" s="214"/>
      <c r="H130" s="214"/>
      <c r="I130" s="214"/>
      <c r="J130" s="215"/>
      <c r="K130" s="153"/>
      <c r="L130" s="112"/>
      <c r="M130" s="154"/>
      <c r="N130" s="154"/>
      <c r="O130" s="154"/>
      <c r="P130" s="154"/>
      <c r="Q130" s="154"/>
      <c r="R130" s="154"/>
      <c r="S130" s="154"/>
      <c r="T130" s="154"/>
      <c r="U130" s="154"/>
      <c r="V130" s="154"/>
    </row>
    <row r="131" spans="1:22" hidden="1" outlineLevel="1" x14ac:dyDescent="0.25">
      <c r="A131" s="54"/>
      <c r="B131" s="188" t="s">
        <v>178</v>
      </c>
      <c r="C131" s="189"/>
      <c r="D131" s="189"/>
      <c r="E131" s="189"/>
      <c r="F131" s="189"/>
      <c r="G131" s="189"/>
      <c r="H131" s="189"/>
      <c r="I131" s="189"/>
      <c r="J131" s="190"/>
      <c r="K131" s="9"/>
      <c r="L131" s="57"/>
      <c r="M131" s="11"/>
      <c r="N131" s="11"/>
      <c r="O131" s="11"/>
      <c r="P131" s="11"/>
      <c r="Q131" s="11"/>
      <c r="R131" s="11"/>
      <c r="S131" s="11"/>
      <c r="T131" s="11"/>
      <c r="U131" s="11"/>
      <c r="V131" s="11"/>
    </row>
    <row r="132" spans="1:22" outlineLevel="1" x14ac:dyDescent="0.25">
      <c r="A132" s="54"/>
      <c r="B132" s="218" t="s">
        <v>201</v>
      </c>
      <c r="C132" s="219"/>
      <c r="D132" s="232" t="s">
        <v>180</v>
      </c>
      <c r="E132" s="220" t="s">
        <v>181</v>
      </c>
      <c r="F132" s="220" t="s">
        <v>182</v>
      </c>
      <c r="G132" s="220" t="s">
        <v>183</v>
      </c>
      <c r="H132" s="220" t="s">
        <v>184</v>
      </c>
      <c r="I132" s="220" t="s">
        <v>185</v>
      </c>
      <c r="J132" s="233" t="s">
        <v>160</v>
      </c>
      <c r="K132" s="9"/>
      <c r="L132" s="57"/>
      <c r="M132" s="11"/>
      <c r="N132" s="11"/>
      <c r="O132" s="11"/>
      <c r="P132" s="11"/>
      <c r="Q132" s="11"/>
      <c r="R132" s="11"/>
      <c r="S132" s="11"/>
      <c r="T132" s="11"/>
      <c r="U132" s="11"/>
      <c r="V132" s="11"/>
    </row>
    <row r="133" spans="1:22" outlineLevel="1" x14ac:dyDescent="0.25">
      <c r="A133" s="54"/>
      <c r="B133" s="234" t="s">
        <v>202</v>
      </c>
      <c r="C133" s="235"/>
      <c r="D133" s="236">
        <v>7462.9821963531649</v>
      </c>
      <c r="E133" s="197"/>
      <c r="F133" s="197"/>
      <c r="G133" s="197"/>
      <c r="H133" s="197"/>
      <c r="I133" s="197"/>
      <c r="J133" s="237">
        <v>7462.9821963531649</v>
      </c>
      <c r="K133" s="9"/>
      <c r="L133" s="57"/>
      <c r="M133" s="11"/>
      <c r="N133" s="11"/>
      <c r="O133" s="11"/>
      <c r="P133" s="11"/>
      <c r="Q133" s="11"/>
      <c r="R133" s="11"/>
      <c r="S133" s="11"/>
      <c r="T133" s="11"/>
      <c r="U133" s="11"/>
      <c r="V133" s="11"/>
    </row>
    <row r="134" spans="1:22" outlineLevel="1" x14ac:dyDescent="0.25">
      <c r="A134" s="54"/>
      <c r="B134" s="234" t="s">
        <v>203</v>
      </c>
      <c r="C134" s="235"/>
      <c r="D134" s="236">
        <v>3482.0582113469036</v>
      </c>
      <c r="E134" s="197"/>
      <c r="F134" s="197"/>
      <c r="G134" s="197"/>
      <c r="H134" s="197"/>
      <c r="I134" s="197"/>
      <c r="J134" s="237">
        <v>3482.0582113469036</v>
      </c>
      <c r="K134" s="9"/>
      <c r="L134" s="57"/>
      <c r="M134" s="11"/>
      <c r="N134" s="11"/>
      <c r="O134" s="11"/>
      <c r="P134" s="11"/>
      <c r="Q134" s="11"/>
      <c r="R134" s="11"/>
      <c r="S134" s="11"/>
      <c r="T134" s="11"/>
      <c r="U134" s="11"/>
      <c r="V134" s="11"/>
    </row>
    <row r="135" spans="1:22" outlineLevel="1" x14ac:dyDescent="0.25">
      <c r="A135" s="54"/>
      <c r="B135" s="234" t="s">
        <v>204</v>
      </c>
      <c r="C135" s="235"/>
      <c r="D135" s="236">
        <v>8141.43512329436</v>
      </c>
      <c r="E135" s="197"/>
      <c r="F135" s="197"/>
      <c r="G135" s="197"/>
      <c r="H135" s="197"/>
      <c r="I135" s="197"/>
      <c r="J135" s="237">
        <v>8141.43512329436</v>
      </c>
      <c r="K135" s="9"/>
      <c r="L135" s="57"/>
      <c r="M135" s="11"/>
      <c r="N135" s="11"/>
      <c r="O135" s="11"/>
      <c r="P135" s="11"/>
      <c r="Q135" s="11"/>
      <c r="R135" s="11"/>
      <c r="S135" s="11"/>
      <c r="T135" s="11"/>
      <c r="U135" s="11"/>
      <c r="V135" s="11"/>
    </row>
    <row r="136" spans="1:22" outlineLevel="1" x14ac:dyDescent="0.25">
      <c r="A136" s="54"/>
      <c r="B136" s="234" t="s">
        <v>205</v>
      </c>
      <c r="C136" s="235"/>
      <c r="D136" s="236">
        <v>67845.292694119678</v>
      </c>
      <c r="E136" s="197"/>
      <c r="F136" s="197"/>
      <c r="G136" s="197"/>
      <c r="H136" s="197"/>
      <c r="I136" s="197"/>
      <c r="J136" s="237">
        <v>67845.292694119678</v>
      </c>
      <c r="K136" s="9"/>
      <c r="L136" s="57"/>
      <c r="M136" s="11"/>
      <c r="N136" s="11"/>
      <c r="O136" s="11"/>
      <c r="P136" s="11"/>
      <c r="Q136" s="11"/>
      <c r="R136" s="11"/>
      <c r="S136" s="11"/>
      <c r="T136" s="11"/>
      <c r="U136" s="11"/>
      <c r="V136" s="11"/>
    </row>
    <row r="137" spans="1:22" outlineLevel="1" x14ac:dyDescent="0.25">
      <c r="A137" s="54"/>
      <c r="B137" s="234" t="s">
        <v>206</v>
      </c>
      <c r="C137" s="235"/>
      <c r="D137" s="236">
        <v>13039.765233767113</v>
      </c>
      <c r="E137" s="197"/>
      <c r="F137" s="197"/>
      <c r="G137" s="197"/>
      <c r="H137" s="197"/>
      <c r="I137" s="197"/>
      <c r="J137" s="237">
        <v>13039.765233767113</v>
      </c>
      <c r="K137" s="9"/>
      <c r="L137" s="57"/>
      <c r="M137" s="11"/>
      <c r="N137" s="11"/>
      <c r="O137" s="11"/>
      <c r="P137" s="11"/>
      <c r="Q137" s="11"/>
      <c r="R137" s="11"/>
      <c r="S137" s="11"/>
      <c r="T137" s="11"/>
      <c r="U137" s="11"/>
      <c r="V137" s="11"/>
    </row>
    <row r="138" spans="1:22" outlineLevel="1" x14ac:dyDescent="0.25">
      <c r="A138" s="54"/>
      <c r="B138" s="206" t="s">
        <v>207</v>
      </c>
      <c r="C138" s="207"/>
      <c r="D138" s="236">
        <v>25000</v>
      </c>
      <c r="E138" s="197">
        <v>0</v>
      </c>
      <c r="F138" s="197">
        <v>0</v>
      </c>
      <c r="G138" s="197"/>
      <c r="H138" s="197"/>
      <c r="I138" s="197"/>
      <c r="J138" s="237">
        <v>25000</v>
      </c>
      <c r="K138" s="9"/>
      <c r="L138" s="57"/>
      <c r="M138" s="11"/>
      <c r="N138" s="11"/>
      <c r="O138" s="11"/>
      <c r="P138" s="11"/>
      <c r="Q138" s="11"/>
      <c r="R138" s="11"/>
      <c r="S138" s="11"/>
      <c r="T138" s="11"/>
      <c r="U138" s="11"/>
      <c r="V138" s="11"/>
    </row>
    <row r="139" spans="1:22" s="107" customFormat="1" ht="15.75" outlineLevel="1" thickBot="1" x14ac:dyDescent="0.3">
      <c r="A139" s="108"/>
      <c r="B139" s="238" t="s">
        <v>208</v>
      </c>
      <c r="C139" s="239"/>
      <c r="D139" s="240">
        <v>124971.53345888123</v>
      </c>
      <c r="E139" s="241">
        <v>0</v>
      </c>
      <c r="F139" s="241">
        <v>0</v>
      </c>
      <c r="G139" s="241">
        <v>0</v>
      </c>
      <c r="H139" s="241">
        <v>0</v>
      </c>
      <c r="I139" s="241">
        <v>0</v>
      </c>
      <c r="J139" s="242">
        <v>124971.53345888123</v>
      </c>
      <c r="K139" s="153"/>
      <c r="L139" s="112"/>
      <c r="M139" s="154"/>
      <c r="N139" s="154"/>
      <c r="O139" s="154"/>
      <c r="P139" s="154"/>
      <c r="Q139" s="154"/>
      <c r="R139" s="154"/>
      <c r="S139" s="154"/>
      <c r="T139" s="154"/>
      <c r="U139" s="154"/>
      <c r="V139" s="154"/>
    </row>
    <row r="140" spans="1:22" ht="15.75" hidden="1" outlineLevel="1" thickTop="1" x14ac:dyDescent="0.25">
      <c r="A140" s="54"/>
      <c r="B140" s="212"/>
      <c r="C140" s="55"/>
      <c r="D140" s="55"/>
      <c r="E140" s="55"/>
      <c r="F140" s="55"/>
      <c r="G140" s="55"/>
      <c r="H140" s="55"/>
      <c r="I140" s="55"/>
      <c r="J140" s="56"/>
      <c r="K140" s="9"/>
      <c r="L140" s="57"/>
      <c r="M140" s="11"/>
      <c r="N140" s="11"/>
      <c r="O140" s="11"/>
      <c r="P140" s="11"/>
      <c r="Q140" s="11"/>
      <c r="R140" s="11"/>
      <c r="S140" s="11"/>
      <c r="T140" s="11"/>
      <c r="U140" s="11"/>
      <c r="V140" s="11"/>
    </row>
    <row r="141" spans="1:22" ht="15.75" hidden="1" thickTop="1" x14ac:dyDescent="0.25">
      <c r="A141" s="54"/>
      <c r="B141" s="212"/>
      <c r="C141" s="55"/>
      <c r="D141" s="55"/>
      <c r="E141" s="55"/>
      <c r="F141" s="55"/>
      <c r="G141" s="55"/>
      <c r="H141" s="55"/>
      <c r="I141" s="55"/>
      <c r="J141" s="56"/>
      <c r="K141" s="9"/>
      <c r="L141" s="57"/>
      <c r="M141" s="11"/>
      <c r="N141" s="11"/>
      <c r="O141" s="11"/>
      <c r="P141" s="11"/>
      <c r="Q141" s="11"/>
      <c r="R141" s="11"/>
      <c r="S141" s="11"/>
      <c r="T141" s="11"/>
      <c r="U141" s="11"/>
      <c r="V141" s="11"/>
    </row>
    <row r="142" spans="1:22" ht="15.75" hidden="1" thickTop="1" x14ac:dyDescent="0.25">
      <c r="A142" s="54"/>
      <c r="B142" s="243" t="s">
        <v>209</v>
      </c>
      <c r="C142" s="55"/>
      <c r="D142" s="55"/>
      <c r="E142" s="55"/>
      <c r="F142" s="55"/>
      <c r="G142" s="55"/>
      <c r="H142" s="55"/>
      <c r="I142" s="55"/>
      <c r="J142" s="56"/>
      <c r="K142" s="9"/>
      <c r="L142" s="57"/>
      <c r="M142" s="11"/>
      <c r="N142" s="11"/>
      <c r="O142" s="11"/>
      <c r="P142" s="11"/>
      <c r="Q142" s="11"/>
      <c r="R142" s="11"/>
      <c r="S142" s="11"/>
      <c r="T142" s="11"/>
      <c r="U142" s="11"/>
      <c r="V142" s="11"/>
    </row>
    <row r="143" spans="1:22" ht="15.75" hidden="1" thickTop="1" x14ac:dyDescent="0.25">
      <c r="A143" s="54"/>
      <c r="B143" s="54"/>
      <c r="C143" s="55"/>
      <c r="D143" s="55"/>
      <c r="E143" s="55"/>
      <c r="F143" s="55"/>
      <c r="G143" s="55"/>
      <c r="H143" s="55"/>
      <c r="I143" s="55"/>
      <c r="J143" s="56"/>
      <c r="K143" s="9"/>
      <c r="L143" s="57"/>
      <c r="M143" s="11"/>
      <c r="N143" s="11"/>
      <c r="O143" s="11"/>
      <c r="P143" s="11"/>
      <c r="Q143" s="11"/>
      <c r="R143" s="11"/>
      <c r="S143" s="11"/>
      <c r="T143" s="11"/>
      <c r="U143" s="11"/>
      <c r="V143" s="11"/>
    </row>
    <row r="144" spans="1:22" s="107" customFormat="1" ht="15.75" thickTop="1" x14ac:dyDescent="0.25">
      <c r="A144" s="108" t="s">
        <v>210</v>
      </c>
      <c r="B144" s="244" t="s">
        <v>211</v>
      </c>
      <c r="C144" s="245"/>
      <c r="D144" s="245"/>
      <c r="E144" s="245"/>
      <c r="F144" s="245"/>
      <c r="G144" s="245"/>
      <c r="H144" s="245"/>
      <c r="I144" s="245"/>
      <c r="J144" s="246"/>
      <c r="K144" s="153"/>
      <c r="L144" s="112"/>
      <c r="M144" s="154"/>
      <c r="N144" s="154"/>
      <c r="O144" s="154"/>
      <c r="P144" s="154"/>
      <c r="Q144" s="154"/>
      <c r="R144" s="154"/>
      <c r="S144" s="154"/>
      <c r="T144" s="154"/>
      <c r="U144" s="154"/>
      <c r="V144" s="154"/>
    </row>
    <row r="145" spans="1:22" ht="33" customHeight="1" thickBot="1" x14ac:dyDescent="0.3">
      <c r="A145" s="247"/>
      <c r="B145" s="248" t="s">
        <v>212</v>
      </c>
      <c r="C145" s="249"/>
      <c r="D145" s="249"/>
      <c r="E145" s="249"/>
      <c r="F145" s="249"/>
      <c r="G145" s="249"/>
      <c r="H145" s="249"/>
      <c r="I145" s="249"/>
      <c r="J145" s="250"/>
      <c r="K145" s="9"/>
      <c r="L145" s="57"/>
      <c r="M145" s="11"/>
      <c r="N145" s="11"/>
      <c r="O145" s="11"/>
      <c r="P145" s="11"/>
      <c r="Q145" s="11"/>
      <c r="R145" s="11"/>
      <c r="S145" s="11"/>
      <c r="T145" s="11"/>
      <c r="U145" s="11"/>
      <c r="V145" s="11"/>
    </row>
    <row r="146" spans="1:22" hidden="1" x14ac:dyDescent="0.25">
      <c r="A146" s="57"/>
      <c r="B146" s="57"/>
      <c r="C146" s="57"/>
      <c r="D146" s="57"/>
      <c r="E146" s="57"/>
      <c r="F146" s="57"/>
      <c r="G146" s="57"/>
      <c r="H146" s="57"/>
      <c r="I146" s="57"/>
      <c r="J146" s="57"/>
      <c r="K146" s="9"/>
      <c r="L146" s="57"/>
      <c r="M146" s="11"/>
      <c r="N146" s="11"/>
      <c r="O146" s="11"/>
      <c r="P146" s="11"/>
      <c r="Q146" s="11"/>
      <c r="R146" s="11"/>
      <c r="S146" s="11"/>
      <c r="T146" s="11"/>
      <c r="U146" s="11"/>
      <c r="V146" s="11"/>
    </row>
    <row r="147" spans="1:22" hidden="1" x14ac:dyDescent="0.25">
      <c r="A147" s="57"/>
      <c r="B147" s="251"/>
      <c r="C147" s="57"/>
      <c r="D147" s="57"/>
      <c r="E147" s="57"/>
      <c r="F147" s="57"/>
      <c r="G147" s="57"/>
      <c r="H147" s="57"/>
      <c r="I147" s="57"/>
      <c r="J147" s="57"/>
      <c r="K147" s="9"/>
      <c r="L147" s="57"/>
      <c r="M147" s="11"/>
      <c r="N147" s="11"/>
      <c r="O147" s="11"/>
      <c r="P147" s="11"/>
      <c r="Q147" s="11"/>
      <c r="R147" s="11"/>
      <c r="S147" s="11"/>
      <c r="T147" s="11"/>
      <c r="U147" s="11"/>
      <c r="V147" s="11"/>
    </row>
    <row r="148" spans="1:22" hidden="1" x14ac:dyDescent="0.25">
      <c r="A148" s="57"/>
      <c r="B148" s="251"/>
      <c r="C148" s="57"/>
      <c r="D148" s="251"/>
      <c r="E148" s="57"/>
      <c r="F148" s="251"/>
      <c r="G148" s="57"/>
      <c r="H148" s="57"/>
      <c r="I148" s="57"/>
      <c r="J148" s="57"/>
      <c r="K148" s="9"/>
      <c r="L148" s="57"/>
      <c r="M148" s="11"/>
      <c r="N148" s="11"/>
      <c r="O148" s="11"/>
      <c r="P148" s="11"/>
      <c r="Q148" s="11"/>
      <c r="R148" s="11"/>
      <c r="S148" s="11"/>
      <c r="T148" s="11"/>
      <c r="U148" s="11"/>
      <c r="V148" s="11"/>
    </row>
    <row r="149" spans="1:22" x14ac:dyDescent="0.25">
      <c r="A149" s="57"/>
      <c r="B149" s="57"/>
      <c r="C149" s="57"/>
      <c r="D149" s="57"/>
      <c r="E149" s="57"/>
      <c r="F149" s="57"/>
      <c r="G149" s="57"/>
      <c r="H149" s="57"/>
      <c r="I149" s="57"/>
      <c r="J149" s="57"/>
      <c r="K149" s="9"/>
      <c r="L149" s="57"/>
      <c r="M149" s="11"/>
      <c r="N149" s="11"/>
      <c r="O149" s="11"/>
      <c r="P149" s="11"/>
      <c r="Q149" s="11"/>
      <c r="R149" s="11"/>
      <c r="S149" s="11"/>
      <c r="T149" s="11"/>
      <c r="U149" s="11"/>
      <c r="V149" s="11"/>
    </row>
    <row r="150" spans="1:22" x14ac:dyDescent="0.25">
      <c r="A150" s="10"/>
      <c r="B150" s="57"/>
      <c r="C150" s="57"/>
      <c r="D150" s="57"/>
      <c r="E150" s="57"/>
      <c r="F150" s="57"/>
      <c r="G150" s="57"/>
      <c r="H150" s="57"/>
      <c r="I150" s="57"/>
      <c r="J150" s="57"/>
      <c r="K150" s="9"/>
      <c r="L150" s="10"/>
      <c r="M150" s="11"/>
      <c r="N150" s="11"/>
      <c r="O150" s="11"/>
      <c r="P150" s="11"/>
      <c r="Q150" s="11"/>
      <c r="R150" s="11"/>
      <c r="S150" s="11"/>
      <c r="T150" s="11"/>
      <c r="U150" s="11"/>
      <c r="V150" s="11"/>
    </row>
    <row r="151" spans="1:22" x14ac:dyDescent="0.25">
      <c r="B151" s="253"/>
      <c r="C151" s="253"/>
      <c r="D151" s="253"/>
      <c r="E151" s="253"/>
      <c r="F151" s="253"/>
      <c r="G151" s="253"/>
      <c r="H151" s="253"/>
      <c r="I151" s="253"/>
      <c r="J151" s="253"/>
    </row>
    <row r="152" spans="1:22" x14ac:dyDescent="0.25">
      <c r="B152" s="253"/>
      <c r="C152" s="253"/>
      <c r="D152" s="253"/>
      <c r="E152" s="253"/>
      <c r="F152" s="253"/>
      <c r="G152" s="253"/>
      <c r="H152" s="253"/>
      <c r="I152" s="253"/>
      <c r="J152" s="253"/>
    </row>
    <row r="153" spans="1:22" x14ac:dyDescent="0.25">
      <c r="B153" s="253"/>
      <c r="C153" s="253"/>
      <c r="D153" s="253"/>
      <c r="E153" s="253"/>
      <c r="F153" s="253"/>
      <c r="G153" s="253"/>
      <c r="H153" s="253"/>
      <c r="I153" s="253"/>
      <c r="J153" s="253"/>
    </row>
    <row r="154" spans="1:22" x14ac:dyDescent="0.25">
      <c r="B154" s="254"/>
      <c r="C154" s="254"/>
      <c r="D154" s="254"/>
      <c r="E154" s="254"/>
      <c r="F154" s="254"/>
      <c r="G154" s="254"/>
      <c r="H154" s="254"/>
      <c r="I154" s="254"/>
      <c r="J154" s="254"/>
    </row>
    <row r="155" spans="1:22" x14ac:dyDescent="0.25">
      <c r="B155" s="254"/>
      <c r="C155" s="254"/>
      <c r="D155" s="254"/>
      <c r="E155" s="254"/>
      <c r="F155" s="254"/>
      <c r="G155" s="254"/>
      <c r="H155" s="254"/>
      <c r="I155" s="254"/>
      <c r="J155" s="254"/>
    </row>
    <row r="156" spans="1:22" x14ac:dyDescent="0.25">
      <c r="B156" s="254"/>
      <c r="C156" s="254"/>
      <c r="D156" s="254"/>
      <c r="E156" s="254"/>
      <c r="F156" s="254"/>
      <c r="G156" s="254"/>
      <c r="H156" s="254"/>
      <c r="I156" s="254"/>
      <c r="J156" s="254"/>
    </row>
    <row r="157" spans="1:22" x14ac:dyDescent="0.25">
      <c r="B157" s="254"/>
      <c r="C157" s="254"/>
      <c r="D157" s="254"/>
      <c r="E157" s="254"/>
      <c r="F157" s="254"/>
      <c r="G157" s="254"/>
      <c r="H157" s="254"/>
      <c r="I157" s="254"/>
      <c r="J157" s="254"/>
    </row>
    <row r="158" spans="1:22" x14ac:dyDescent="0.25">
      <c r="B158" s="254"/>
      <c r="C158" s="254"/>
      <c r="D158" s="254"/>
      <c r="E158" s="254"/>
      <c r="F158" s="254"/>
      <c r="G158" s="254"/>
      <c r="H158" s="254"/>
      <c r="I158" s="254"/>
      <c r="J158" s="254"/>
    </row>
    <row r="159" spans="1:22" x14ac:dyDescent="0.25">
      <c r="B159" s="254"/>
      <c r="C159" s="254"/>
      <c r="D159" s="254"/>
      <c r="E159" s="254"/>
      <c r="F159" s="254"/>
      <c r="G159" s="254"/>
      <c r="H159" s="254"/>
      <c r="I159" s="254"/>
      <c r="J159" s="254"/>
    </row>
    <row r="160" spans="1:22" x14ac:dyDescent="0.25">
      <c r="B160" s="254"/>
      <c r="C160" s="254"/>
      <c r="D160" s="254"/>
      <c r="E160" s="254"/>
      <c r="F160" s="254"/>
      <c r="G160" s="254"/>
      <c r="H160" s="254"/>
      <c r="I160" s="254"/>
      <c r="J160" s="254"/>
    </row>
    <row r="161" spans="2:10" x14ac:dyDescent="0.25">
      <c r="B161" s="254"/>
      <c r="C161" s="254"/>
      <c r="D161" s="254"/>
      <c r="E161" s="254"/>
      <c r="F161" s="254"/>
      <c r="G161" s="254"/>
      <c r="H161" s="254"/>
      <c r="I161" s="254"/>
      <c r="J161" s="254"/>
    </row>
    <row r="162" spans="2:10" x14ac:dyDescent="0.25">
      <c r="B162" s="254"/>
      <c r="C162" s="254"/>
      <c r="D162" s="254"/>
      <c r="E162" s="254"/>
      <c r="F162" s="254"/>
      <c r="G162" s="254"/>
      <c r="H162" s="254"/>
      <c r="I162" s="254"/>
      <c r="J162" s="254"/>
    </row>
    <row r="163" spans="2:10" x14ac:dyDescent="0.25">
      <c r="B163" s="254"/>
      <c r="C163" s="254"/>
      <c r="D163" s="254"/>
      <c r="E163" s="254"/>
      <c r="F163" s="254"/>
      <c r="G163" s="254"/>
      <c r="H163" s="254"/>
      <c r="I163" s="254"/>
      <c r="J163" s="254"/>
    </row>
    <row r="164" spans="2:10" x14ac:dyDescent="0.25">
      <c r="B164" s="254"/>
      <c r="C164" s="254"/>
      <c r="D164" s="254"/>
      <c r="E164" s="254"/>
      <c r="F164" s="254"/>
      <c r="G164" s="254"/>
      <c r="H164" s="254"/>
      <c r="I164" s="254"/>
      <c r="J164" s="254"/>
    </row>
    <row r="165" spans="2:10" x14ac:dyDescent="0.25">
      <c r="B165" s="254"/>
      <c r="C165" s="254"/>
      <c r="D165" s="254"/>
      <c r="E165" s="254"/>
      <c r="F165" s="254"/>
      <c r="G165" s="254"/>
      <c r="H165" s="254"/>
      <c r="I165" s="254"/>
      <c r="J165" s="254"/>
    </row>
    <row r="166" spans="2:10" x14ac:dyDescent="0.25">
      <c r="B166" s="254"/>
      <c r="C166" s="254"/>
      <c r="D166" s="254"/>
      <c r="E166" s="254"/>
      <c r="F166" s="254"/>
      <c r="G166" s="254"/>
      <c r="H166" s="254"/>
      <c r="I166" s="254"/>
      <c r="J166" s="254"/>
    </row>
  </sheetData>
  <sheetProtection insertColumns="0" insertRows="0" deleteColumns="0" deleteRows="0" selectLockedCells="1" sort="0" autoFilter="0" selectUnlockedCells="1"/>
  <protectedRanges>
    <protectedRange sqref="B11:H12" name="Range22"/>
    <protectedRange sqref="B17:J17" name="Range20"/>
    <protectedRange sqref="B38:J38" name="Range18"/>
    <protectedRange sqref="B45:J45" name="Range16"/>
    <protectedRange sqref="B58:J58" name="Range14"/>
    <protectedRange sqref="F66:J72" name="Range12"/>
    <protectedRange sqref="B79:J79" name="Range10"/>
    <protectedRange sqref="B100:I100" name="Range8"/>
    <protectedRange sqref="D98:I99" name="Range7"/>
    <protectedRange sqref="D133:I138" name="Range5"/>
    <protectedRange sqref="D113:E114" name="Range1"/>
    <protectedRange sqref="D116:E117" name="Range2"/>
    <protectedRange sqref="D119:D120" name="Range3"/>
    <protectedRange sqref="B121:D122" name="Range4"/>
    <protectedRange sqref="B145:J145" name="Range6"/>
    <protectedRange sqref="B84:J84" name="Range9"/>
    <protectedRange sqref="B75:J75" name="Range11"/>
    <protectedRange sqref="B63:J63" name="Range13"/>
    <protectedRange sqref="B48:J50" name="Range15"/>
    <protectedRange sqref="B43:J43" name="Range17"/>
    <protectedRange sqref="B22:J22" name="Range19"/>
    <protectedRange sqref="B14:H15" name="Range21"/>
    <protectedRange sqref="C3:C6" name="Range23"/>
  </protectedRanges>
  <mergeCells count="118">
    <mergeCell ref="B138:C138"/>
    <mergeCell ref="B139:C139"/>
    <mergeCell ref="B144:J144"/>
    <mergeCell ref="B145:J145"/>
    <mergeCell ref="B132:C132"/>
    <mergeCell ref="B133:C133"/>
    <mergeCell ref="B134:C134"/>
    <mergeCell ref="B135:C135"/>
    <mergeCell ref="B136:C136"/>
    <mergeCell ref="B137:C137"/>
    <mergeCell ref="B123:C123"/>
    <mergeCell ref="B124:C124"/>
    <mergeCell ref="B125:C125"/>
    <mergeCell ref="B126:C126"/>
    <mergeCell ref="B127:C127"/>
    <mergeCell ref="B130:J130"/>
    <mergeCell ref="B117:C117"/>
    <mergeCell ref="B118:C118"/>
    <mergeCell ref="B119:C119"/>
    <mergeCell ref="B120:C120"/>
    <mergeCell ref="B121:C121"/>
    <mergeCell ref="B122:C122"/>
    <mergeCell ref="B111:C111"/>
    <mergeCell ref="B112:C112"/>
    <mergeCell ref="B113:C113"/>
    <mergeCell ref="B114:C114"/>
    <mergeCell ref="B115:C115"/>
    <mergeCell ref="B116:C116"/>
    <mergeCell ref="B104:J104"/>
    <mergeCell ref="B105:G105"/>
    <mergeCell ref="H105:I105"/>
    <mergeCell ref="B106:G106"/>
    <mergeCell ref="B108:J108"/>
    <mergeCell ref="B109:J109"/>
    <mergeCell ref="B97:C97"/>
    <mergeCell ref="B98:C98"/>
    <mergeCell ref="B99:C99"/>
    <mergeCell ref="B100:C100"/>
    <mergeCell ref="B101:C101"/>
    <mergeCell ref="B102:C102"/>
    <mergeCell ref="B91:C91"/>
    <mergeCell ref="B92:C92"/>
    <mergeCell ref="B93:C93"/>
    <mergeCell ref="B94:C94"/>
    <mergeCell ref="B95:C95"/>
    <mergeCell ref="B96:C96"/>
    <mergeCell ref="B78:J78"/>
    <mergeCell ref="B79:J79"/>
    <mergeCell ref="B83:J83"/>
    <mergeCell ref="B84:J84"/>
    <mergeCell ref="B88:J88"/>
    <mergeCell ref="B89:J89"/>
    <mergeCell ref="C71:E71"/>
    <mergeCell ref="F71:J71"/>
    <mergeCell ref="C72:E72"/>
    <mergeCell ref="F72:J72"/>
    <mergeCell ref="B74:J74"/>
    <mergeCell ref="B75:J75"/>
    <mergeCell ref="C68:E68"/>
    <mergeCell ref="F68:J68"/>
    <mergeCell ref="C69:E69"/>
    <mergeCell ref="F69:J69"/>
    <mergeCell ref="C70:E70"/>
    <mergeCell ref="F70:J70"/>
    <mergeCell ref="B62:J62"/>
    <mergeCell ref="B63:J63"/>
    <mergeCell ref="B65:J65"/>
    <mergeCell ref="C66:E66"/>
    <mergeCell ref="F66:J66"/>
    <mergeCell ref="C67:E67"/>
    <mergeCell ref="F67:J67"/>
    <mergeCell ref="B49:C49"/>
    <mergeCell ref="D49:J49"/>
    <mergeCell ref="B50:C50"/>
    <mergeCell ref="D50:J50"/>
    <mergeCell ref="B57:J57"/>
    <mergeCell ref="B58:J58"/>
    <mergeCell ref="B43:J43"/>
    <mergeCell ref="B44:J44"/>
    <mergeCell ref="B45:J45"/>
    <mergeCell ref="B47:J47"/>
    <mergeCell ref="B48:C48"/>
    <mergeCell ref="D48:J48"/>
    <mergeCell ref="B29:D29"/>
    <mergeCell ref="B36:G36"/>
    <mergeCell ref="B37:J37"/>
    <mergeCell ref="B38:J38"/>
    <mergeCell ref="B40:J40"/>
    <mergeCell ref="B42:J42"/>
    <mergeCell ref="B16:C16"/>
    <mergeCell ref="D16:J16"/>
    <mergeCell ref="B17:J17"/>
    <mergeCell ref="B22:C22"/>
    <mergeCell ref="D22:F22"/>
    <mergeCell ref="G22:J22"/>
    <mergeCell ref="B13:C13"/>
    <mergeCell ref="D13:E13"/>
    <mergeCell ref="F13:H13"/>
    <mergeCell ref="I13:J13"/>
    <mergeCell ref="B14:C15"/>
    <mergeCell ref="D14:E15"/>
    <mergeCell ref="F14:H15"/>
    <mergeCell ref="B8:J8"/>
    <mergeCell ref="B10:C10"/>
    <mergeCell ref="D10:E10"/>
    <mergeCell ref="F10:H10"/>
    <mergeCell ref="I10:J10"/>
    <mergeCell ref="B11:C12"/>
    <mergeCell ref="D11:E12"/>
    <mergeCell ref="F11:H11"/>
    <mergeCell ref="F12:H12"/>
    <mergeCell ref="B1:C1"/>
    <mergeCell ref="D1:H1"/>
    <mergeCell ref="B2:C3"/>
    <mergeCell ref="D2:H2"/>
    <mergeCell ref="I2:J6"/>
    <mergeCell ref="D3:H3"/>
    <mergeCell ref="D4:H4"/>
  </mergeCells>
  <dataValidations count="5">
    <dataValidation type="list" allowBlank="1" showInputMessage="1" showErrorMessage="1" sqref="B48:C50">
      <formula1>$AA$46:$AA$65</formula1>
    </dataValidation>
    <dataValidation type="list" allowBlank="1" showInputMessage="1" showErrorMessage="1" sqref="I2:J2">
      <formula1>$AC$2:$AC$6</formula1>
    </dataValidation>
    <dataValidation type="list" allowBlank="1" showInputMessage="1" showErrorMessage="1" sqref="C5">
      <formula1>$Z$3:$Z$9</formula1>
    </dataValidation>
    <dataValidation type="list" allowBlank="1" showInputMessage="1" showErrorMessage="1" sqref="C6">
      <formula1>$AA$3:$AA$17</formula1>
    </dataValidation>
    <dataValidation type="list" allowBlank="1" showInputMessage="1" showErrorMessage="1" sqref="C4">
      <formula1>$Y$3:$Y$9</formula1>
    </dataValidation>
  </dataValidations>
  <pageMargins left="0.65" right="0.25" top="0.75" bottom="0.75" header="0.3" footer="0.3"/>
  <pageSetup scale="62" orientation="portrait" r:id="rId1"/>
  <headerFooter>
    <oddHeader>&amp;LFY19 Workplan&amp;R&amp;A</oddHeader>
    <oddFooter>&amp;COrange Capital by GoTriangle &amp;P&amp; of 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6</xdr:col>
                    <xdr:colOff>838200</xdr:colOff>
                    <xdr:row>22</xdr:row>
                    <xdr:rowOff>0</xdr:rowOff>
                  </from>
                  <to>
                    <xdr:col>8</xdr:col>
                    <xdr:colOff>19050</xdr:colOff>
                    <xdr:row>35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495300</xdr:colOff>
                    <xdr:row>22</xdr:row>
                    <xdr:rowOff>0</xdr:rowOff>
                  </from>
                  <to>
                    <xdr:col>6</xdr:col>
                    <xdr:colOff>638175</xdr:colOff>
                    <xdr:row>35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4</xdr:col>
                    <xdr:colOff>314325</xdr:colOff>
                    <xdr:row>22</xdr:row>
                    <xdr:rowOff>0</xdr:rowOff>
                  </from>
                  <to>
                    <xdr:col>5</xdr:col>
                    <xdr:colOff>723900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5</xdr:col>
                    <xdr:colOff>752475</xdr:colOff>
                    <xdr:row>22</xdr:row>
                    <xdr:rowOff>0</xdr:rowOff>
                  </from>
                  <to>
                    <xdr:col>7</xdr:col>
                    <xdr:colOff>190500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7</xdr:col>
                    <xdr:colOff>809625</xdr:colOff>
                    <xdr:row>22</xdr:row>
                    <xdr:rowOff>0</xdr:rowOff>
                  </from>
                  <to>
                    <xdr:col>9</xdr:col>
                    <xdr:colOff>133350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4</xdr:col>
                    <xdr:colOff>209550</xdr:colOff>
                    <xdr:row>22</xdr:row>
                    <xdr:rowOff>0</xdr:rowOff>
                  </from>
                  <to>
                    <xdr:col>5</xdr:col>
                    <xdr:colOff>752475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4</xdr:col>
                    <xdr:colOff>219075</xdr:colOff>
                    <xdr:row>22</xdr:row>
                    <xdr:rowOff>0</xdr:rowOff>
                  </from>
                  <to>
                    <xdr:col>5</xdr:col>
                    <xdr:colOff>742950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4</xdr:col>
                    <xdr:colOff>209550</xdr:colOff>
                    <xdr:row>22</xdr:row>
                    <xdr:rowOff>0</xdr:rowOff>
                  </from>
                  <to>
                    <xdr:col>5</xdr:col>
                    <xdr:colOff>742950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5</xdr:col>
                    <xdr:colOff>933450</xdr:colOff>
                    <xdr:row>22</xdr:row>
                    <xdr:rowOff>0</xdr:rowOff>
                  </from>
                  <to>
                    <xdr:col>7</xdr:col>
                    <xdr:colOff>504825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7</xdr:col>
                    <xdr:colOff>704850</xdr:colOff>
                    <xdr:row>22</xdr:row>
                    <xdr:rowOff>0</xdr:rowOff>
                  </from>
                  <to>
                    <xdr:col>9</xdr:col>
                    <xdr:colOff>171450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4</xdr:col>
                    <xdr:colOff>209550</xdr:colOff>
                    <xdr:row>22</xdr:row>
                    <xdr:rowOff>0</xdr:rowOff>
                  </from>
                  <to>
                    <xdr:col>5</xdr:col>
                    <xdr:colOff>742950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7</xdr:col>
                    <xdr:colOff>714375</xdr:colOff>
                    <xdr:row>22</xdr:row>
                    <xdr:rowOff>0</xdr:rowOff>
                  </from>
                  <to>
                    <xdr:col>9</xdr:col>
                    <xdr:colOff>180975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6" name="Check Box 13">
              <controlPr defaultSize="0" autoFill="0" autoLine="0" autoPict="0">
                <anchor moveWithCells="1">
                  <from>
                    <xdr:col>7</xdr:col>
                    <xdr:colOff>714375</xdr:colOff>
                    <xdr:row>22</xdr:row>
                    <xdr:rowOff>0</xdr:rowOff>
                  </from>
                  <to>
                    <xdr:col>9</xdr:col>
                    <xdr:colOff>152400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7" name="Check Box 14">
              <controlPr defaultSize="0" autoFill="0" autoLine="0" autoPict="0">
                <anchor moveWithCells="1">
                  <from>
                    <xdr:col>5</xdr:col>
                    <xdr:colOff>952500</xdr:colOff>
                    <xdr:row>22</xdr:row>
                    <xdr:rowOff>0</xdr:rowOff>
                  </from>
                  <to>
                    <xdr:col>7</xdr:col>
                    <xdr:colOff>504825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8" name="Check Box 15">
              <controlPr defaultSize="0" autoFill="0" autoLine="0" autoPict="0">
                <anchor moveWithCells="1">
                  <from>
                    <xdr:col>5</xdr:col>
                    <xdr:colOff>942975</xdr:colOff>
                    <xdr:row>22</xdr:row>
                    <xdr:rowOff>0</xdr:rowOff>
                  </from>
                  <to>
                    <xdr:col>7</xdr:col>
                    <xdr:colOff>495300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9" name="Check Box 16">
              <controlPr defaultSize="0" autoFill="0" autoLine="0" autoPict="0">
                <anchor moveWithCells="1">
                  <from>
                    <xdr:col>6</xdr:col>
                    <xdr:colOff>323850</xdr:colOff>
                    <xdr:row>22</xdr:row>
                    <xdr:rowOff>0</xdr:rowOff>
                  </from>
                  <to>
                    <xdr:col>7</xdr:col>
                    <xdr:colOff>866775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20" name="Check Box 17">
              <controlPr defaultSize="0" autoFill="0" autoLine="0" autoPict="0">
                <anchor moveWithCells="1">
                  <from>
                    <xdr:col>5</xdr:col>
                    <xdr:colOff>266700</xdr:colOff>
                    <xdr:row>36</xdr:row>
                    <xdr:rowOff>0</xdr:rowOff>
                  </from>
                  <to>
                    <xdr:col>6</xdr:col>
                    <xdr:colOff>752475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21" name="Check Box 18">
              <controlPr defaultSize="0" autoFill="0" autoLine="0" autoPict="0">
                <anchor moveWithCells="1">
                  <from>
                    <xdr:col>7</xdr:col>
                    <xdr:colOff>228600</xdr:colOff>
                    <xdr:row>36</xdr:row>
                    <xdr:rowOff>0</xdr:rowOff>
                  </from>
                  <to>
                    <xdr:col>8</xdr:col>
                    <xdr:colOff>723900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22" name="Check Box 19">
              <controlPr defaultSize="0" autoFill="0" autoLine="0" autoPict="0">
                <anchor moveWithCells="1">
                  <from>
                    <xdr:col>8</xdr:col>
                    <xdr:colOff>133350</xdr:colOff>
                    <xdr:row>103</xdr:row>
                    <xdr:rowOff>9525</xdr:rowOff>
                  </from>
                  <to>
                    <xdr:col>9</xdr:col>
                    <xdr:colOff>171450</xdr:colOff>
                    <xdr:row>103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3" name="Check Box 20">
              <controlPr defaultSize="0" autoFill="0" autoLine="0" autoPict="0">
                <anchor moveWithCells="1">
                  <from>
                    <xdr:col>6</xdr:col>
                    <xdr:colOff>762000</xdr:colOff>
                    <xdr:row>103</xdr:row>
                    <xdr:rowOff>9525</xdr:rowOff>
                  </from>
                  <to>
                    <xdr:col>7</xdr:col>
                    <xdr:colOff>895350</xdr:colOff>
                    <xdr:row>103</xdr:row>
                    <xdr:rowOff>209550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6</vt:i4>
      </vt:variant>
    </vt:vector>
  </HeadingPairs>
  <TitlesOfParts>
    <vt:vector size="7" baseType="lpstr">
      <vt:lpstr>Bus Stops for OPT</vt:lpstr>
      <vt:lpstr>Added_notes_as_appropriate</vt:lpstr>
      <vt:lpstr>End_Date</vt:lpstr>
      <vt:lpstr>'Bus Stops for OPT'!Print_Area</vt:lpstr>
      <vt:lpstr>Project_Name</vt:lpstr>
      <vt:lpstr>Requesting_Agency</vt:lpstr>
      <vt:lpstr>Start_Date</vt:lpstr>
    </vt:vector>
  </TitlesOfParts>
  <Company>The University of North Carolina at Chapel Hill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Lenovo User</cp:lastModifiedBy>
  <dcterms:created xsi:type="dcterms:W3CDTF">2018-03-10T18:58:43Z</dcterms:created>
  <dcterms:modified xsi:type="dcterms:W3CDTF">2018-03-10T18:59:01Z</dcterms:modified>
</cp:coreProperties>
</file>